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6.xml.rels" ContentType="application/vnd.openxmlformats-package.relationships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6"/>
  </bookViews>
  <sheets>
    <sheet name="AUXILIAR DE LIMPEZA" sheetId="1" state="visible" r:id="rId3"/>
    <sheet name="COPEIRO" sheetId="2" state="visible" r:id="rId4"/>
    <sheet name="RECEPCIONISTA" sheetId="3" state="visible" r:id="rId5"/>
    <sheet name="AUXILIAR DE ALMOXARIFADO" sheetId="4" state="visible" r:id="rId6"/>
    <sheet name="TOTAL" sheetId="5" state="visible" r:id="rId7"/>
    <sheet name="GACED-demais" sheetId="6" state="visible" r:id="rId8"/>
    <sheet name="DECLARAÇÕES RELATIVAS À PLANILH" sheetId="7" state="visible" r:id="rId9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<sst xmlns="http://schemas.openxmlformats.org/spreadsheetml/2006/main" count="1454" uniqueCount="246">
  <si>
    <t xml:space="preserve">ANEXO V - PLANILHA DE CUSTOS E FORMAÇÃO DE PREÇOS</t>
  </si>
  <si>
    <t xml:space="preserve">MODELO DE FORMAÇÃO DE CUSTO MENSAL PARA UM EMPREGADO</t>
  </si>
  <si>
    <t xml:space="preserve">MÓDULO 1 - REMUNERAÇÃO</t>
  </si>
  <si>
    <t xml:space="preserve">SALÁRIO BASE</t>
  </si>
  <si>
    <t xml:space="preserve">CCT</t>
  </si>
  <si>
    <t xml:space="preserve">DIVISOR MENSAL</t>
  </si>
  <si>
    <t xml:space="preserve">AUXILIAR DE LIMPEZA 44H</t>
  </si>
  <si>
    <t xml:space="preserve">RS004917/2023</t>
  </si>
  <si>
    <t xml:space="preserve">AUXILIAR DE LIMPEZA 40H</t>
  </si>
  <si>
    <t xml:space="preserve">GRATIFICAÇÃO DE FUNÇÃO</t>
  </si>
  <si>
    <t xml:space="preserve">Categoria</t>
  </si>
  <si>
    <t xml:space="preserve">Base de cálculo</t>
  </si>
  <si>
    <t xml:space="preserve">Percentual</t>
  </si>
  <si>
    <t xml:space="preserve">Valor da Gratificação</t>
  </si>
  <si>
    <t xml:space="preserve">AUXILIAR DE LIMPEZA</t>
  </si>
  <si>
    <t xml:space="preserve">ADICIONAIS (periculosidade ou insalubridade, se houver)</t>
  </si>
  <si>
    <t xml:space="preserve">ADICIONAL DE INSALUBRIDADE</t>
  </si>
  <si>
    <t xml:space="preserve">ADICIONAL INSALUBRIDADE</t>
  </si>
  <si>
    <t xml:space="preserve">Valor</t>
  </si>
  <si>
    <t xml:space="preserve">AUXILIAR DE LIMPEZA (40h semanais)</t>
  </si>
  <si>
    <t xml:space="preserve">Salário Base</t>
  </si>
  <si>
    <t xml:space="preserve">Gratificação de função</t>
  </si>
  <si>
    <t xml:space="preserve">Adicional de Periculosidade ou Insalubridade</t>
  </si>
  <si>
    <t xml:space="preserve">Adicional Noturno</t>
  </si>
  <si>
    <t xml:space="preserve">Total</t>
  </si>
  <si>
    <t xml:space="preserve">MÓDULO 2 - ENCARGOS E BENEFÍCIOS (ANUAIS, MENSAIS E DIÁRIOS)</t>
  </si>
  <si>
    <t xml:space="preserve">SUBMÓDULO 2.1 – 13° SALÁRIO, FÉRIAS E ADICIONAL DE FÉRIAS</t>
  </si>
  <si>
    <t xml:space="preserve">13° SALÁRIO
Previsto no Decreto 57.155, de 1965.</t>
  </si>
  <si>
    <t xml:space="preserve">Provisionamento Mensal</t>
  </si>
  <si>
    <t xml:space="preserve">FÉRIAS
Previsto no art. 7° da Constituição Federal</t>
  </si>
  <si>
    <t xml:space="preserve">ADICIONAL DE FÉRIAS - 1/3 CONSTITUCIONAL</t>
  </si>
  <si>
    <t xml:space="preserve">Alíquota Adicional</t>
  </si>
  <si>
    <t xml:space="preserve">13° Salário</t>
  </si>
  <si>
    <t xml:space="preserve">Férias</t>
  </si>
  <si>
    <t xml:space="preserve">1/3 Constitucional</t>
  </si>
  <si>
    <t xml:space="preserve">SUBMÓDULO 2.2 - ENCARGOS PREVIDENCIÁRIOS E FGTS</t>
  </si>
  <si>
    <t xml:space="preserve">COMPOSIÇÃO DO GPS E FGTS</t>
  </si>
  <si>
    <t xml:space="preserve">Encargos</t>
  </si>
  <si>
    <t xml:space="preserve">INSS - empregador</t>
  </si>
  <si>
    <t xml:space="preserve">Salário-Educação</t>
  </si>
  <si>
    <t xml:space="preserve">SAT- GIL/RAT</t>
  </si>
  <si>
    <t xml:space="preserve">SESC</t>
  </si>
  <si>
    <t xml:space="preserve">SENAC</t>
  </si>
  <si>
    <t xml:space="preserve">SEBRAE</t>
  </si>
  <si>
    <t xml:space="preserve">INCRA</t>
  </si>
  <si>
    <t xml:space="preserve">FGTS</t>
  </si>
  <si>
    <t xml:space="preserve">TOTAL</t>
  </si>
  <si>
    <t xml:space="preserve">GPS - GUIA DA PREVIDÊNCIA SOCIAL</t>
  </si>
  <si>
    <t xml:space="preserve">FGTS - FUNDO DE GARANTIA POR TEMPO DE SERVIÇO</t>
  </si>
  <si>
    <t xml:space="preserve">GPS</t>
  </si>
  <si>
    <t xml:space="preserve">SUBMÓDULO 2.3 - BENEFÍCIOS MENSAIS E DIÁRIOS</t>
  </si>
  <si>
    <t xml:space="preserve">VALE TRANSPORTE</t>
  </si>
  <si>
    <t xml:space="preserve">CUSTO DA PASSAGEM</t>
  </si>
  <si>
    <t xml:space="preserve">Vr. Unitário</t>
  </si>
  <si>
    <t xml:space="preserve">Vales por dia</t>
  </si>
  <si>
    <t xml:space="preserve">Dias efetivamente trabalhados</t>
  </si>
  <si>
    <t xml:space="preserve">Custo total</t>
  </si>
  <si>
    <t xml:space="preserve">DESCONTO DO VALE TRANSPORTE</t>
  </si>
  <si>
    <t xml:space="preserve">Proporcionalidade</t>
  </si>
  <si>
    <t xml:space="preserve">Desconto</t>
  </si>
  <si>
    <t xml:space="preserve">CUSTO EFETIVO DO VALE TRANSPORTE</t>
  </si>
  <si>
    <t xml:space="preserve">Valor do desconto</t>
  </si>
  <si>
    <t xml:space="preserve">Custo efetivo</t>
  </si>
  <si>
    <t xml:space="preserve">VALE ALIMENTAÇÃO/REFEIÇÃO</t>
  </si>
  <si>
    <t xml:space="preserve">Valor diário</t>
  </si>
  <si>
    <t xml:space="preserve">DESCONTO DO VALE ALIMENTAÇÃO/REFEIÇÃO</t>
  </si>
  <si>
    <t xml:space="preserve">CUSTO EFETIVO DO VALE ALIMENTAÇÃO/REFEIÇÃO</t>
  </si>
  <si>
    <t xml:space="preserve">BENEFÍCIO PBSF</t>
  </si>
  <si>
    <t xml:space="preserve">Vale Transporte</t>
  </si>
  <si>
    <t xml:space="preserve">Vale Refeição</t>
  </si>
  <si>
    <t xml:space="preserve">PBSF</t>
  </si>
  <si>
    <t xml:space="preserve">Submódulo 2.1</t>
  </si>
  <si>
    <t xml:space="preserve">Submódulo 2.2</t>
  </si>
  <si>
    <t xml:space="preserve">Submódulo 2.3</t>
  </si>
  <si>
    <t xml:space="preserve">MÓDULO 3 - PROVISÃO PARA RESCISÃO</t>
  </si>
  <si>
    <t xml:space="preserve">PERCENTUAIS POR TIPO DE
DESLIGAMENTO</t>
  </si>
  <si>
    <t xml:space="preserve">Tipos</t>
  </si>
  <si>
    <t xml:space="preserve">Demissão
SEM justa Causa</t>
  </si>
  <si>
    <t xml:space="preserve">SEM justa Causa
AP INDENIZADO</t>
  </si>
  <si>
    <t xml:space="preserve">SEM justa Causa
AP TRABALHADO</t>
  </si>
  <si>
    <t xml:space="preserve">Demissão
COM justa Causa</t>
  </si>
  <si>
    <t xml:space="preserve">Desligamentos
OUTROS TIPOS</t>
  </si>
  <si>
    <t xml:space="preserve">SUBMÓDULO 3.1 - AVISO PRÉVIO INDENIZADO</t>
  </si>
  <si>
    <t xml:space="preserve">AVISO PRÉVIO INDENIZADO</t>
  </si>
  <si>
    <t xml:space="preserve">MULTA DO FGTS NO AVISO PRÉVIO INDENIZADO</t>
  </si>
  <si>
    <t xml:space="preserve">SUBMÓDULO 3.1 - CUSTO DO AVISO PRÉVIO INDENIZADO</t>
  </si>
  <si>
    <t xml:space="preserve">SUBMÓDULO 3.2 - AVISO PRÉVIO TRABALHADO</t>
  </si>
  <si>
    <t xml:space="preserve">AVISO PRÉVIO TRABALHADO</t>
  </si>
  <si>
    <t xml:space="preserve">MULTA DO FGTS SOBRE O AVISO PRÉVIO TRABALHADO</t>
  </si>
  <si>
    <t xml:space="preserve">Percentual da
Multa</t>
  </si>
  <si>
    <t xml:space="preserve">SUBMÓDULO 3.2 - CUSTO DO AVISO PRÉVIO TRABALHADO</t>
  </si>
  <si>
    <t xml:space="preserve">SUBMÓDULO 3.3 - DEMISSÃO POR JUSTA CAUSA</t>
  </si>
  <si>
    <t xml:space="preserve">BASE DE CÁLCULO PARA DEMISSÃO POR JUSTA CAUSA</t>
  </si>
  <si>
    <t xml:space="preserve">Valor provisionado do 13º Salário</t>
  </si>
  <si>
    <t xml:space="preserve">Valor provisionado das Férias</t>
  </si>
  <si>
    <t xml:space="preserve">Valor provisionado do Adicional de Férias</t>
  </si>
  <si>
    <t xml:space="preserve">SUBMÓDULO 3.3 - CUSTO DA DEMISSÃO COM JUSTA CAUSA</t>
  </si>
  <si>
    <t xml:space="preserve">Base de Cálculo</t>
  </si>
  <si>
    <t xml:space="preserve">Submódulo 3.1</t>
  </si>
  <si>
    <t xml:space="preserve">Submódulo 3.2</t>
  </si>
  <si>
    <t xml:space="preserve">Submódulo 3.3</t>
  </si>
  <si>
    <t xml:space="preserve">MÓDULO 4 - CUSTO DE REPOSIÇÃO DO PROFISSIONAL AUSENTE</t>
  </si>
  <si>
    <t xml:space="preserve">Porobabilidade de ocorrência de ausências legais, conforme previsão do art. 473 da Consolidação das Leis do Trabalho.</t>
  </si>
  <si>
    <t xml:space="preserve">Memória de Cálculo - número de dias de reposição do profissional ausente para cada evento</t>
  </si>
  <si>
    <t xml:space="preserve">Incidencia anual</t>
  </si>
  <si>
    <t xml:space="preserve">Duração Legal
da Ausência</t>
  </si>
  <si>
    <t xml:space="preserve">12x36</t>
  </si>
  <si>
    <t xml:space="preserve">40h</t>
  </si>
  <si>
    <t xml:space="preserve">Proporção dias afetados</t>
  </si>
  <si>
    <t xml:space="preserve">Dias de reposição</t>
  </si>
  <si>
    <t xml:space="preserve">Ausência justificada</t>
  </si>
  <si>
    <t xml:space="preserve">Acidente trabalho</t>
  </si>
  <si>
    <t xml:space="preserve">Afastamento por doença</t>
  </si>
  <si>
    <t xml:space="preserve">Consulta médica filho</t>
  </si>
  <si>
    <t xml:space="preserve">Óbitos na família</t>
  </si>
  <si>
    <t xml:space="preserve">Casamento</t>
  </si>
  <si>
    <t xml:space="preserve">Doação de sangue</t>
  </si>
  <si>
    <t xml:space="preserve">Testemunho</t>
  </si>
  <si>
    <t xml:space="preserve">Paternidade</t>
  </si>
  <si>
    <t xml:space="preserve">Maternidade</t>
  </si>
  <si>
    <t xml:space="preserve">Consulta pré-natal</t>
  </si>
  <si>
    <t xml:space="preserve">ESTIMATIVA DA NECESSIDADE DE REPOSIÇÃO DE PROFISSIONAL</t>
  </si>
  <si>
    <t xml:space="preserve">Composição</t>
  </si>
  <si>
    <t xml:space="preserve">ESCALAS -  Cargo</t>
  </si>
  <si>
    <t xml:space="preserve"> 12 x 36 D</t>
  </si>
  <si>
    <t xml:space="preserve">12 x 36 N</t>
  </si>
  <si>
    <t xml:space="preserve">40 SEM</t>
  </si>
  <si>
    <t xml:space="preserve">Total Para reposição</t>
  </si>
  <si>
    <t xml:space="preserve">SUBMÓDULO 4.1 - AUSÊNCIAS LEGAIS</t>
  </si>
  <si>
    <t xml:space="preserve">CUSTO DIÁRIO PARA O REPOSITOR</t>
  </si>
  <si>
    <t xml:space="preserve">Divisor do dia</t>
  </si>
  <si>
    <t xml:space="preserve">Custo diário</t>
  </si>
  <si>
    <t xml:space="preserve">Necessidade de Reposição</t>
  </si>
  <si>
    <t xml:space="preserve">Custo anual</t>
  </si>
  <si>
    <t xml:space="preserve">Custo mensal</t>
  </si>
  <si>
    <t xml:space="preserve">SUBMÓDULO 4.2 - INTRAJORNADA</t>
  </si>
  <si>
    <t xml:space="preserve">CUSTO POR HORA DO REPOSITOR</t>
  </si>
  <si>
    <t xml:space="preserve">divisor de hora</t>
  </si>
  <si>
    <t xml:space="preserve">AUXILIAR DE LIMPEZA (44h semanais)</t>
  </si>
  <si>
    <t xml:space="preserve">Valor da hora</t>
  </si>
  <si>
    <t xml:space="preserve">Necessidade de Reposição (horas)</t>
  </si>
  <si>
    <t xml:space="preserve">Submódulo 4.1</t>
  </si>
  <si>
    <t xml:space="preserve">Submódulo 4.2</t>
  </si>
  <si>
    <t xml:space="preserve">MÓDULO 5 - INSUMOS DE MÃO DE OBRA</t>
  </si>
  <si>
    <t xml:space="preserve">UNIFORMES - COMPOSIÇÃO - VALOR ANUAL</t>
  </si>
  <si>
    <t xml:space="preserve">Item</t>
  </si>
  <si>
    <t xml:space="preserve"> QTD </t>
  </si>
  <si>
    <t xml:space="preserve">Vr. Unitario</t>
  </si>
  <si>
    <t xml:space="preserve">Calça – Uniforme Geral</t>
  </si>
  <si>
    <t xml:space="preserve">Camiseta de Manga Curta – Uniforme Geral</t>
  </si>
  <si>
    <t xml:space="preserve">Calçado Antiderrapante</t>
  </si>
  <si>
    <t xml:space="preserve">Jaqueta</t>
  </si>
  <si>
    <t xml:space="preserve">Custo anual por Pessoa  </t>
  </si>
  <si>
    <t xml:space="preserve">UNIFORMES</t>
  </si>
  <si>
    <t xml:space="preserve">Custo com Uniformes</t>
  </si>
  <si>
    <t xml:space="preserve">Custo com Equipamentos</t>
  </si>
  <si>
    <t xml:space="preserve">MÓDULO 6 - CUSTOS INDIRETOS, TRIBUTOS E LUCRO</t>
  </si>
  <si>
    <t xml:space="preserve">INFORMAÇÃO DE PERCENTUAIS ESTIMADOS DE CITL</t>
  </si>
  <si>
    <t xml:space="preserve">TRIBUTOS - LUCRO REAL (EMPRESA DEVE COTAR CFE. REGIME QUE ADOTA)</t>
  </si>
  <si>
    <t xml:space="preserve">Custos Indiretos</t>
  </si>
  <si>
    <t xml:space="preserve">ISSQN (T)</t>
  </si>
  <si>
    <t xml:space="preserve">Tributos</t>
  </si>
  <si>
    <t xml:space="preserve">COFINS (T)</t>
  </si>
  <si>
    <t xml:space="preserve">Lucro</t>
  </si>
  <si>
    <t xml:space="preserve">PIS (T)</t>
  </si>
  <si>
    <t xml:space="preserve">CUSTO DO TRABALHADOR</t>
  </si>
  <si>
    <t xml:space="preserve">CUSTO TOTAL POR TRABALHADOR</t>
  </si>
  <si>
    <t xml:space="preserve">Módulo</t>
  </si>
  <si>
    <t xml:space="preserve">12x36 Diurno</t>
  </si>
  <si>
    <t xml:space="preserve">12x36 Noturno</t>
  </si>
  <si>
    <t xml:space="preserve">40h Semanais</t>
  </si>
  <si>
    <t xml:space="preserve">Remuneração</t>
  </si>
  <si>
    <t xml:space="preserve">Encargos e Benefícios</t>
  </si>
  <si>
    <t xml:space="preserve">Rescisão</t>
  </si>
  <si>
    <t xml:space="preserve">Reposição do Profissional Ausente</t>
  </si>
  <si>
    <t xml:space="preserve">Insumos Diversos</t>
  </si>
  <si>
    <t xml:space="preserve">Custos Indiretos, Tributos e Lucro</t>
  </si>
  <si>
    <t xml:space="preserve">Valor por Empregado</t>
  </si>
  <si>
    <t xml:space="preserve">Quantidade de Empregados</t>
  </si>
  <si>
    <t xml:space="preserve">Valor Mensal Total</t>
  </si>
  <si>
    <t xml:space="preserve">COPEIRO 44H</t>
  </si>
  <si>
    <t xml:space="preserve">COPEIRO 40H</t>
  </si>
  <si>
    <t xml:space="preserve">COPEIRO</t>
  </si>
  <si>
    <t xml:space="preserve">COPEIRO (40h semanais)</t>
  </si>
  <si>
    <t xml:space="preserve">MULTA DO FGTS E CONTRIBUIÇÃO SOCIAL SOBRE O AVISO PRÉVIO TRABALHADO</t>
  </si>
  <si>
    <t xml:space="preserve">COPEIRO (44h semanais)</t>
  </si>
  <si>
    <t xml:space="preserve">Probabilidade de ocorrência de ausências legais, conforme previsão do art. 473 da Consolidação das Leis do Trabalho.</t>
  </si>
  <si>
    <t xml:space="preserve">Incidência anual</t>
  </si>
  <si>
    <t xml:space="preserve">RECEPCIONISTA 44H</t>
  </si>
  <si>
    <t xml:space="preserve">RECEPCIONISTA 40H</t>
  </si>
  <si>
    <t xml:space="preserve">RECEPCIONISTA</t>
  </si>
  <si>
    <t xml:space="preserve">RECEPCIONISTA (40h semanais)</t>
  </si>
  <si>
    <t xml:space="preserve">ESCALAS -  Cargo A</t>
  </si>
  <si>
    <t xml:space="preserve">AUXILIAR DE ALMOXARIFADO 
(44h semanais)</t>
  </si>
  <si>
    <t xml:space="preserve">AUXILIAR DE ALMOXARIFADO 
(40h semanais)</t>
  </si>
  <si>
    <t xml:space="preserve">-</t>
  </si>
  <si>
    <t xml:space="preserve">CARGO</t>
  </si>
  <si>
    <t xml:space="preserve">VALOR MENSAL</t>
  </si>
  <si>
    <t xml:space="preserve">AUXILIAR DE ALMOXARIFADO </t>
  </si>
  <si>
    <t xml:space="preserve">TOTAIS</t>
  </si>
  <si>
    <t xml:space="preserve">TOTAL MENSAL</t>
  </si>
  <si>
    <t xml:space="preserve">TOTAL ANUAL</t>
  </si>
  <si>
    <t xml:space="preserve">http://bi.mte.gov.br/cagedestabelecimento/pages/consulta.xhtml#filtroNivelSetorial</t>
  </si>
  <si>
    <t xml:space="preserve">CAGED LEI Nº 4923/65</t>
  </si>
  <si>
    <t xml:space="preserve">MINISTÉRIO DO TRABALHO E PREVIDÊNCIA SOCIAL</t>
  </si>
  <si>
    <t xml:space="preserve">Secretaria de Políticas Públicas de Emprego</t>
  </si>
  <si>
    <t xml:space="preserve">Departamento de Emprego e Salário</t>
  </si>
  <si>
    <t xml:space="preserve">Coordenação Geral de Estatísticas de Trabalho</t>
  </si>
  <si>
    <t xml:space="preserve">CAGED ESTABELECIMENTO</t>
  </si>
  <si>
    <t xml:space="preserve">Demonstrativo Por Período</t>
  </si>
  <si>
    <t xml:space="preserve">3132 - RIO GRANDE DO SUL</t>
  </si>
  <si>
    <t xml:space="preserve">Admissões</t>
  </si>
  <si>
    <t xml:space="preserve">Primeiro Emprego</t>
  </si>
  <si>
    <t xml:space="preserve">Reemprego</t>
  </si>
  <si>
    <t xml:space="preserve">Início de Contrato por Prazo Determinado</t>
  </si>
  <si>
    <t xml:space="preserve">Reintegração</t>
  </si>
  <si>
    <t xml:space="preserve">Transferência de Entrada</t>
  </si>
  <si>
    <t xml:space="preserve">Desligamentos</t>
  </si>
  <si>
    <t xml:space="preserve">Dispensados</t>
  </si>
  <si>
    <t xml:space="preserve">  Dispensado Com Justa Causa</t>
  </si>
  <si>
    <t xml:space="preserve">  Dispensado Sem Justa Causa</t>
  </si>
  <si>
    <t xml:space="preserve">Espontâneos</t>
  </si>
  <si>
    <t xml:space="preserve">Fim de Contrato por Prazo Determinado</t>
  </si>
  <si>
    <t xml:space="preserve">Término de Contrato</t>
  </si>
  <si>
    <t xml:space="preserve">Aposentados</t>
  </si>
  <si>
    <t xml:space="preserve">Mortos</t>
  </si>
  <si>
    <t xml:space="preserve">Transferência de Saída</t>
  </si>
  <si>
    <t xml:space="preserve">Acordo</t>
  </si>
  <si>
    <t xml:space="preserve">Indicadores</t>
  </si>
  <si>
    <t xml:space="preserve">Estoque Base para Recuperação: 01/01/2021</t>
  </si>
  <si>
    <t xml:space="preserve">Estoque Recuperado Início do Período (01/01/2019)</t>
  </si>
  <si>
    <t xml:space="preserve">Estoque Recuperado Final do Período (31/12/2019)</t>
  </si>
  <si>
    <t xml:space="preserve">Variação Emprego Absoluta de 01/01/2019 a 31/12/2019</t>
  </si>
  <si>
    <t xml:space="preserve">Nota: Quando marcada a opção "Considerar Acertos", as informações dos últimos doze meses contemplam as declarações fora do prazo, exceto o último mês disponível, estando sujeitas a alterações.</t>
  </si>
  <si>
    <t xml:space="preserve">DECLARAÇÕES QUE A EMPRESA LICITANTE DEVE FAZER:</t>
  </si>
  <si>
    <t xml:space="preserve">A empresa é optante pelo seguinte regime de tributação e recolhe, atualmente, as seguintes alíquotas de tributos:</t>
  </si>
  <si>
    <t xml:space="preserve">(     ) a) Lucro presumido, recolhendo: Cofins (       %); Pis (       %); IRPJ (        %); CSLL (       %). Após contratar com a prefeitura manterá estas alíquotas; (caso ocorrer alteração nas alíquotas, as mesmas serão as seguintes .......</t>
  </si>
  <si>
    <t xml:space="preserve">(     ) b) Lucro real, recolhendo: Cofins (       %); Pis (       %); IRPJ (        %); CSLL (       %). Após contratar com a prefeitura manterá estas alíquotas; (caso ocorrer alteração nas alíquotas, as mesmas serão as seguintes .......</t>
  </si>
  <si>
    <t xml:space="preserve">(     ) c) Simples Nacional: Após assinatura do contrato a empresa se descredenciará do Simples Nacional e passará para a tributação do 
(   ) LUCRO PRESUMIDO ou (   ) LUCRO REAL.</t>
  </si>
  <si>
    <t xml:space="preserve">Observação:</t>
  </si>
  <si>
    <t xml:space="preserve">Cada empresa é responsável por incluir em sua planilha de custos, os enquadramentos tributários, trabalhistas e previdenciários, de acordo com a realidade tributária e funcional de seu quadro de funcionários. Desta forma, a planilha de custos disponibilizada pela prefeitura representa, apenas, um MODELO REFERENCIAL, e que impõe um limite máximo de valores para a proposta apresentada.</t>
  </si>
  <si>
    <t xml:space="preserve">Destaca-se, que cada empresa possui a sua realidade tributária e funcional, o município não tem como prever todas as possibilidades de enquadramento funcionais, que são baseadas em acordos sindicais e na legislação trabalhista como um todo.</t>
  </si>
  <si>
    <t xml:space="preserve">Além disso, para cada cargo ou ambiente de trabalho funcional, alteram-se as condições e enquadramentos, como por exemplo: de insalubridade e EPI (depende do laudo de condições ambientais de trabalho para cada cargo e para cada local de trabalho); Situação de enquadramento tributária e previdenciária (se a empresa é optante pelo simples nacional, lucro presumido ou lucro real);</t>
  </si>
  <si>
    <t xml:space="preserve">Por fim, as condições e regras de trabalho também são disciplinadas pelos acordos coletivos de trabalho, os quais, a empresa deve observar.</t>
  </si>
  <si>
    <t xml:space="preserve">Portanto, baseado nestes aspectos, cabe a empresa identificar quais os enquadramentos trabalhistas e tributários corretos para a situação licitada. Ao final do pleito licitatório, ou mesmo, no decorrer da execução contratual, se o município verificar, por meio de recursos à licitação ou denúncias recebidas durante a execução contratual, que no momento da elaboração da proposta e da planilha de custos final, a empresa apresentou um item de custos (na planilha de custos final) diferente do que é exigido na convenção coletiva sindical ou em qualquer legislação trabalhista, visando reduzir o valor de sua proposta financeira, o município poderá considerar tal fato, como uso de má fé por parte da empresa.</t>
  </si>
  <si>
    <t xml:space="preserve">Assim, com esta prova de má fé por parte do licitante, o município poderá desabilitar a empresa durante o processo licitatório, ou mesmo, rescindir o contrato em vigor, pelo bem do serviço público.</t>
  </si>
</sst>
</file>

<file path=xl/styles.xml><?xml version="1.0" encoding="utf-8"?>
<styleSheet xmlns="http://schemas.openxmlformats.org/spreadsheetml/2006/main">
  <numFmts count="15">
    <numFmt numFmtId="164" formatCode="General"/>
    <numFmt numFmtId="165" formatCode="#,##0.00;[RED]#,##0.00"/>
    <numFmt numFmtId="166" formatCode="0.00%"/>
    <numFmt numFmtId="167" formatCode="#,##0.00"/>
    <numFmt numFmtId="168" formatCode="0"/>
    <numFmt numFmtId="169" formatCode="0%"/>
    <numFmt numFmtId="170" formatCode="0.00"/>
    <numFmt numFmtId="171" formatCode="#,##0.00\ ;[RED]\(#,##0.00\)"/>
    <numFmt numFmtId="172" formatCode="0.0000"/>
    <numFmt numFmtId="173" formatCode="#,##0.0000\ ;\-#,##0.0000\ "/>
    <numFmt numFmtId="174" formatCode="#,##0.00\ ;&quot; (&quot;#,##0.00\);\-00\ ;@\ "/>
    <numFmt numFmtId="175" formatCode="#,##0"/>
    <numFmt numFmtId="176" formatCode="#,##0.00\ ;\(#,##0.00\)"/>
    <numFmt numFmtId="177" formatCode="[$R$-416]\ #,##0.00;[RED]\-[$R$-416]\ #,##0.00"/>
    <numFmt numFmtId="178" formatCode="@"/>
  </numFmts>
  <fonts count="19">
    <font>
      <sz val="11"/>
      <color rgb="FF000000"/>
      <name val="Liberation Sans1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8"/>
      <color rgb="FFFFFFFF"/>
      <name val="Times New Roman"/>
      <family val="0"/>
      <charset val="1"/>
    </font>
    <font>
      <sz val="12"/>
      <color rgb="FFFF0000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color rgb="FF000000"/>
      <name val="Times New Roman"/>
      <family val="0"/>
      <charset val="1"/>
    </font>
    <font>
      <b val="true"/>
      <sz val="12"/>
      <color rgb="FF00B050"/>
      <name val="Times New Roman"/>
      <family val="0"/>
      <charset val="1"/>
    </font>
    <font>
      <sz val="11"/>
      <color theme="1"/>
      <name val="Liberation Sans1"/>
      <family val="0"/>
      <charset val="1"/>
    </font>
    <font>
      <b val="true"/>
      <sz val="12"/>
      <color rgb="FFFF0000"/>
      <name val="Times New Roman"/>
      <family val="0"/>
      <charset val="1"/>
    </font>
    <font>
      <sz val="12"/>
      <color rgb="FFFFFFFF"/>
      <name val="Times New Roman"/>
      <family val="0"/>
      <charset val="1"/>
    </font>
    <font>
      <u val="single"/>
      <sz val="11"/>
      <color rgb="FF0563C1"/>
      <name val="Calibri"/>
      <family val="0"/>
      <charset val="1"/>
    </font>
    <font>
      <sz val="11"/>
      <color rgb="FF0000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1"/>
      <color rgb="FF333333"/>
      <name val="Arial"/>
      <family val="0"/>
      <charset val="1"/>
    </font>
    <font>
      <sz val="12"/>
      <color theme="1"/>
      <name val="Calibri"/>
      <family val="0"/>
      <charset val="1"/>
    </font>
    <font>
      <b val="true"/>
      <sz val="12"/>
      <color theme="1"/>
      <name val="Calibri"/>
      <family val="0"/>
      <charset val="1"/>
    </font>
    <font>
      <b val="true"/>
      <sz val="12"/>
      <color theme="1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2E75B6"/>
        <bgColor rgb="FF2A6099"/>
      </patternFill>
    </fill>
    <fill>
      <patternFill patternType="solid">
        <fgColor rgb="FF9DC3E6"/>
        <bgColor rgb="FFBDD7EE"/>
      </patternFill>
    </fill>
    <fill>
      <patternFill patternType="solid">
        <fgColor rgb="FFAFD095"/>
        <bgColor rgb="FF9DC3E6"/>
      </patternFill>
    </fill>
    <fill>
      <patternFill patternType="solid">
        <fgColor rgb="FFBDD7EE"/>
        <bgColor rgb="FFDEE6EF"/>
      </patternFill>
    </fill>
    <fill>
      <patternFill patternType="solid">
        <fgColor rgb="FF2A6099"/>
        <bgColor rgb="FF2E75B6"/>
      </patternFill>
    </fill>
    <fill>
      <patternFill patternType="solid">
        <fgColor rgb="FFDEE6EF"/>
        <bgColor rgb="FFBDD7EE"/>
      </patternFill>
    </fill>
    <fill>
      <patternFill patternType="solid">
        <fgColor rgb="FF00A933"/>
        <bgColor rgb="FF00B05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7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6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7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6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1" fillId="6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7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7" fontId="7" fillId="7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8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7" fontId="7" fillId="4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1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1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5" fillId="9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9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5" fontId="13" fillId="0" borderId="0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13" fillId="1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5" fontId="13" fillId="10" borderId="0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14" fillId="1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5" fontId="14" fillId="10" borderId="0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14" fillId="0" borderId="0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9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1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8" fontId="16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6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11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6" fillId="11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6" fillId="11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16" fillId="11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A933"/>
      <rgbColor rgb="FF000080"/>
      <rgbColor rgb="FF808000"/>
      <rgbColor rgb="FF800080"/>
      <rgbColor rgb="FF008080"/>
      <rgbColor rgb="FFAFD095"/>
      <rgbColor rgb="FF808080"/>
      <rgbColor rgb="FF9999FF"/>
      <rgbColor rgb="FF993366"/>
      <rgbColor rgb="FFFFFFCC"/>
      <rgbColor rgb="FFDEE6EF"/>
      <rgbColor rgb="FF660066"/>
      <rgbColor rgb="FFFF8080"/>
      <rgbColor rgb="FF0563C1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DC3E6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2A60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Liberation Sans1" pitchFamily="0" charset="1"/>
        <a:ea typeface="Liberation Sans1" pitchFamily="0" charset="1"/>
        <a:cs typeface="Liberation Sans1" pitchFamily="0" charset="1"/>
      </a:majorFont>
      <a:minorFont>
        <a:latin typeface="Liberation Sans1" pitchFamily="0" charset="1"/>
        <a:ea typeface="Liberation Sans1" pitchFamily="0" charset="1"/>
        <a:cs typeface="Liberation Sans1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6.xml.rels><?xml version="1.0" encoding="UTF-8"?>
<Relationships xmlns="http://schemas.openxmlformats.org/package/2006/relationships"><Relationship Id="rId1" Type="http://schemas.openxmlformats.org/officeDocument/2006/relationships/hyperlink" Target="http://bi.mte.gov.br/cagedestabelecimento/pages/consulta.xhtm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G28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39.88"/>
    <col collapsed="false" customWidth="true" hidden="false" outlineLevel="0" max="2" min="2" style="1" width="21"/>
    <col collapsed="false" customWidth="true" hidden="false" outlineLevel="0" max="4" min="3" style="1" width="24.25"/>
    <col collapsed="false" customWidth="true" hidden="false" outlineLevel="0" max="5" min="5" style="1" width="20.13"/>
    <col collapsed="false" customWidth="true" hidden="false" outlineLevel="0" max="6" min="6" style="1" width="19.25"/>
    <col collapsed="false" customWidth="true" hidden="false" outlineLevel="0" max="7" min="7" style="1" width="17.25"/>
  </cols>
  <sheetData>
    <row r="1" customFormat="false" ht="24" hidden="false" customHeight="tru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24" hidden="false" customHeight="true" outlineLevel="0" collapsed="false">
      <c r="A2" s="2" t="s">
        <v>1</v>
      </c>
      <c r="B2" s="2"/>
      <c r="C2" s="2"/>
      <c r="D2" s="2"/>
      <c r="E2" s="2"/>
      <c r="F2" s="2"/>
      <c r="G2" s="2"/>
    </row>
    <row r="3" customFormat="false" ht="24" hidden="false" customHeight="true" outlineLevel="0" collapsed="false">
      <c r="A3" s="3"/>
      <c r="B3" s="3"/>
      <c r="C3" s="3"/>
      <c r="D3" s="3"/>
      <c r="E3" s="3"/>
      <c r="F3" s="3"/>
      <c r="G3" s="4"/>
    </row>
    <row r="4" customFormat="false" ht="24" hidden="false" customHeight="true" outlineLevel="0" collapsed="false">
      <c r="A4" s="5" t="s">
        <v>2</v>
      </c>
      <c r="B4" s="5"/>
      <c r="C4" s="5"/>
      <c r="D4" s="5"/>
      <c r="E4" s="5"/>
      <c r="F4" s="5"/>
      <c r="G4" s="5"/>
    </row>
    <row r="5" customFormat="false" ht="24" hidden="false" customHeight="true" outlineLevel="0" collapsed="false">
      <c r="A5" s="3"/>
      <c r="B5" s="3"/>
      <c r="C5" s="3"/>
      <c r="D5" s="3"/>
      <c r="E5" s="3"/>
      <c r="F5" s="3"/>
      <c r="G5" s="4"/>
    </row>
    <row r="6" customFormat="false" ht="24" hidden="false" customHeight="true" outlineLevel="0" collapsed="false">
      <c r="A6" s="6" t="s">
        <v>3</v>
      </c>
      <c r="B6" s="6"/>
      <c r="C6" s="6"/>
      <c r="D6" s="6"/>
      <c r="E6" s="6"/>
      <c r="F6" s="6"/>
      <c r="G6" s="6"/>
    </row>
    <row r="7" customFormat="false" ht="24" hidden="false" customHeight="true" outlineLevel="0" collapsed="false">
      <c r="A7" s="7" t="s">
        <v>3</v>
      </c>
      <c r="B7" s="7"/>
      <c r="C7" s="7" t="s">
        <v>4</v>
      </c>
      <c r="E7" s="7" t="s">
        <v>5</v>
      </c>
      <c r="F7" s="8"/>
      <c r="G7" s="8"/>
    </row>
    <row r="8" customFormat="false" ht="24" hidden="false" customHeight="true" outlineLevel="0" collapsed="false">
      <c r="A8" s="9" t="s">
        <v>6</v>
      </c>
      <c r="B8" s="10" t="n">
        <v>0</v>
      </c>
      <c r="C8" s="9" t="s">
        <v>7</v>
      </c>
      <c r="D8" s="8"/>
      <c r="E8" s="9" t="n">
        <v>220</v>
      </c>
      <c r="F8" s="8"/>
      <c r="G8" s="8"/>
    </row>
    <row r="9" customFormat="false" ht="24" hidden="false" customHeight="true" outlineLevel="0" collapsed="false">
      <c r="A9" s="8"/>
      <c r="B9" s="8"/>
      <c r="C9" s="8"/>
      <c r="D9" s="8"/>
      <c r="E9" s="8"/>
      <c r="F9" s="8"/>
      <c r="G9" s="8"/>
    </row>
    <row r="10" customFormat="false" ht="24" hidden="false" customHeight="true" outlineLevel="0" collapsed="false">
      <c r="A10" s="7" t="s">
        <v>3</v>
      </c>
      <c r="B10" s="7"/>
      <c r="C10" s="8"/>
      <c r="D10" s="8"/>
      <c r="E10" s="7" t="s">
        <v>5</v>
      </c>
      <c r="F10" s="8"/>
      <c r="G10" s="8"/>
    </row>
    <row r="11" customFormat="false" ht="24" hidden="false" customHeight="true" outlineLevel="0" collapsed="false">
      <c r="A11" s="9" t="s">
        <v>8</v>
      </c>
      <c r="B11" s="11" t="n">
        <f aca="false">B8/44*40</f>
        <v>0</v>
      </c>
      <c r="C11" s="8"/>
      <c r="D11" s="8"/>
      <c r="E11" s="9" t="n">
        <v>200</v>
      </c>
      <c r="F11" s="8"/>
      <c r="G11" s="8"/>
    </row>
    <row r="12" customFormat="false" ht="24" hidden="false" customHeight="true" outlineLevel="0" collapsed="false">
      <c r="A12" s="8"/>
      <c r="B12" s="8"/>
      <c r="C12" s="8"/>
      <c r="D12" s="8"/>
      <c r="E12" s="8"/>
      <c r="F12" s="8"/>
      <c r="G12" s="8"/>
    </row>
    <row r="13" customFormat="false" ht="24" hidden="false" customHeight="true" outlineLevel="0" collapsed="false">
      <c r="A13" s="12" t="s">
        <v>9</v>
      </c>
      <c r="B13" s="12"/>
      <c r="C13" s="12"/>
      <c r="D13" s="12"/>
      <c r="E13" s="12"/>
      <c r="F13" s="12"/>
      <c r="G13" s="12"/>
    </row>
    <row r="14" customFormat="false" ht="24" hidden="false" customHeight="true" outlineLevel="0" collapsed="false">
      <c r="A14" s="3"/>
      <c r="B14" s="3"/>
      <c r="C14" s="3"/>
      <c r="D14" s="3"/>
      <c r="E14" s="3"/>
      <c r="F14" s="3"/>
      <c r="G14" s="8"/>
    </row>
    <row r="15" customFormat="false" ht="24" hidden="false" customHeight="true" outlineLevel="0" collapsed="false">
      <c r="A15" s="7" t="s">
        <v>9</v>
      </c>
      <c r="B15" s="7"/>
      <c r="C15" s="7"/>
      <c r="D15" s="7"/>
      <c r="E15" s="8"/>
      <c r="F15" s="8"/>
      <c r="G15" s="8"/>
    </row>
    <row r="16" customFormat="false" ht="24" hidden="false" customHeight="true" outlineLevel="0" collapsed="false">
      <c r="A16" s="7" t="s">
        <v>10</v>
      </c>
      <c r="B16" s="7" t="s">
        <v>11</v>
      </c>
      <c r="C16" s="7" t="s">
        <v>12</v>
      </c>
      <c r="D16" s="7" t="s">
        <v>13</v>
      </c>
      <c r="E16" s="8"/>
      <c r="F16" s="8"/>
      <c r="G16" s="8"/>
    </row>
    <row r="17" customFormat="false" ht="24" hidden="false" customHeight="true" outlineLevel="0" collapsed="false">
      <c r="A17" s="9" t="s">
        <v>14</v>
      </c>
      <c r="B17" s="13" t="n">
        <f aca="false">B11</f>
        <v>0</v>
      </c>
      <c r="C17" s="14"/>
      <c r="D17" s="13" t="n">
        <f aca="false">B17*C17</f>
        <v>0</v>
      </c>
      <c r="E17" s="4"/>
      <c r="F17" s="8"/>
      <c r="G17" s="4"/>
    </row>
    <row r="18" customFormat="false" ht="24" hidden="false" customHeight="true" outlineLevel="0" collapsed="false">
      <c r="A18" s="8"/>
      <c r="B18" s="8"/>
      <c r="C18" s="8"/>
      <c r="D18" s="8"/>
      <c r="E18" s="8"/>
      <c r="F18" s="8"/>
      <c r="G18" s="8"/>
    </row>
    <row r="19" customFormat="false" ht="24" hidden="false" customHeight="true" outlineLevel="0" collapsed="false">
      <c r="A19" s="12" t="s">
        <v>15</v>
      </c>
      <c r="B19" s="12"/>
      <c r="C19" s="12"/>
      <c r="D19" s="12"/>
      <c r="E19" s="12"/>
      <c r="F19" s="12"/>
      <c r="G19" s="12"/>
    </row>
    <row r="20" customFormat="false" ht="24" hidden="false" customHeight="true" outlineLevel="0" collapsed="false">
      <c r="A20" s="4"/>
      <c r="B20" s="4"/>
      <c r="C20" s="4"/>
      <c r="D20" s="4"/>
      <c r="E20" s="8"/>
      <c r="F20" s="4"/>
      <c r="G20" s="8"/>
    </row>
    <row r="21" customFormat="false" ht="24" hidden="false" customHeight="true" outlineLevel="0" collapsed="false">
      <c r="A21" s="15" t="s">
        <v>16</v>
      </c>
      <c r="B21" s="15"/>
      <c r="C21" s="15"/>
      <c r="D21" s="15"/>
      <c r="E21" s="4"/>
      <c r="F21" s="4"/>
      <c r="G21" s="8"/>
    </row>
    <row r="22" customFormat="false" ht="24" hidden="false" customHeight="true" outlineLevel="0" collapsed="false">
      <c r="A22" s="8"/>
      <c r="B22" s="8"/>
      <c r="C22" s="8"/>
      <c r="D22" s="8"/>
      <c r="E22" s="8"/>
      <c r="F22" s="8"/>
      <c r="G22" s="8"/>
    </row>
    <row r="23" customFormat="false" ht="24" hidden="false" customHeight="true" outlineLevel="0" collapsed="false">
      <c r="A23" s="7" t="s">
        <v>17</v>
      </c>
      <c r="B23" s="7"/>
      <c r="C23" s="7"/>
      <c r="D23" s="7"/>
      <c r="E23" s="8"/>
      <c r="F23" s="8"/>
      <c r="G23" s="8"/>
    </row>
    <row r="24" customFormat="false" ht="24" hidden="false" customHeight="true" outlineLevel="0" collapsed="false">
      <c r="A24" s="7" t="s">
        <v>10</v>
      </c>
      <c r="B24" s="7" t="s">
        <v>11</v>
      </c>
      <c r="C24" s="7" t="s">
        <v>12</v>
      </c>
      <c r="D24" s="7" t="s">
        <v>18</v>
      </c>
      <c r="E24" s="8"/>
      <c r="F24" s="16"/>
      <c r="G24" s="16"/>
    </row>
    <row r="25" customFormat="false" ht="24" hidden="false" customHeight="true" outlineLevel="0" collapsed="false">
      <c r="A25" s="9" t="s">
        <v>19</v>
      </c>
      <c r="B25" s="13" t="n">
        <f aca="false">B8</f>
        <v>0</v>
      </c>
      <c r="C25" s="14" t="n">
        <v>0.4</v>
      </c>
      <c r="D25" s="17" t="n">
        <f aca="false">B25*C25</f>
        <v>0</v>
      </c>
      <c r="E25" s="8"/>
      <c r="F25" s="16"/>
      <c r="G25" s="16"/>
    </row>
    <row r="26" customFormat="false" ht="24" hidden="false" customHeight="true" outlineLevel="0" collapsed="false">
      <c r="A26" s="8"/>
      <c r="B26" s="8"/>
      <c r="C26" s="8"/>
      <c r="D26" s="8"/>
      <c r="E26" s="8"/>
      <c r="F26" s="8"/>
      <c r="G26" s="8"/>
    </row>
    <row r="27" customFormat="false" ht="24" hidden="false" customHeight="true" outlineLevel="0" collapsed="false">
      <c r="A27" s="5" t="s">
        <v>2</v>
      </c>
      <c r="B27" s="5"/>
      <c r="C27" s="5"/>
      <c r="D27" s="5"/>
      <c r="E27" s="5"/>
      <c r="F27" s="5"/>
      <c r="G27" s="5"/>
    </row>
    <row r="28" customFormat="false" ht="30.75" hidden="false" customHeight="true" outlineLevel="0" collapsed="false">
      <c r="A28" s="8"/>
      <c r="B28" s="8"/>
      <c r="C28" s="8"/>
      <c r="D28" s="8"/>
      <c r="E28" s="8"/>
      <c r="F28" s="8"/>
      <c r="G28" s="8"/>
    </row>
    <row r="29" customFormat="false" ht="24" hidden="false" customHeight="true" outlineLevel="0" collapsed="false">
      <c r="A29" s="7" t="s">
        <v>2</v>
      </c>
      <c r="B29" s="7"/>
      <c r="C29" s="7"/>
      <c r="D29" s="7"/>
      <c r="E29" s="7"/>
      <c r="F29" s="7"/>
      <c r="G29" s="7"/>
    </row>
    <row r="30" customFormat="false" ht="24" hidden="false" customHeight="true" outlineLevel="0" collapsed="false">
      <c r="A30" s="7" t="s">
        <v>10</v>
      </c>
      <c r="B30" s="7" t="s">
        <v>20</v>
      </c>
      <c r="C30" s="6" t="s">
        <v>21</v>
      </c>
      <c r="D30" s="6" t="s">
        <v>22</v>
      </c>
      <c r="E30" s="7" t="s">
        <v>23</v>
      </c>
      <c r="F30" s="7"/>
      <c r="G30" s="7" t="s">
        <v>24</v>
      </c>
    </row>
    <row r="31" customFormat="false" ht="24" hidden="false" customHeight="true" outlineLevel="0" collapsed="false">
      <c r="A31" s="9" t="s">
        <v>19</v>
      </c>
      <c r="B31" s="13" t="n">
        <f aca="false">B11</f>
        <v>0</v>
      </c>
      <c r="C31" s="13" t="n">
        <f aca="false">D17</f>
        <v>0</v>
      </c>
      <c r="D31" s="13" t="n">
        <f aca="false">D25</f>
        <v>0</v>
      </c>
      <c r="E31" s="9"/>
      <c r="F31" s="17"/>
      <c r="G31" s="11" t="n">
        <f aca="false">SUM(B31:F31)</f>
        <v>0</v>
      </c>
    </row>
    <row r="32" customFormat="false" ht="24" hidden="false" customHeight="true" outlineLevel="0" collapsed="false">
      <c r="A32" s="8"/>
      <c r="B32" s="8"/>
      <c r="C32" s="8"/>
      <c r="D32" s="8"/>
      <c r="E32" s="8"/>
      <c r="F32" s="8"/>
      <c r="G32" s="8"/>
    </row>
    <row r="33" customFormat="false" ht="24" hidden="false" customHeight="true" outlineLevel="0" collapsed="false">
      <c r="A33" s="5" t="s">
        <v>25</v>
      </c>
      <c r="B33" s="5"/>
      <c r="C33" s="5"/>
      <c r="D33" s="5"/>
      <c r="E33" s="5"/>
      <c r="F33" s="5"/>
      <c r="G33" s="5"/>
    </row>
    <row r="34" customFormat="false" ht="24" hidden="false" customHeight="true" outlineLevel="0" collapsed="false">
      <c r="A34" s="8"/>
      <c r="B34" s="8"/>
      <c r="C34" s="8"/>
      <c r="D34" s="8"/>
      <c r="E34" s="8"/>
      <c r="F34" s="8"/>
      <c r="G34" s="8"/>
    </row>
    <row r="35" customFormat="false" ht="24" hidden="false" customHeight="true" outlineLevel="0" collapsed="false">
      <c r="A35" s="12" t="s">
        <v>26</v>
      </c>
      <c r="B35" s="12"/>
      <c r="C35" s="12"/>
      <c r="D35" s="12"/>
      <c r="E35" s="12"/>
      <c r="F35" s="12"/>
      <c r="G35" s="12"/>
    </row>
    <row r="36" customFormat="false" ht="24" hidden="false" customHeight="true" outlineLevel="0" collapsed="false">
      <c r="A36" s="8"/>
      <c r="B36" s="8"/>
      <c r="C36" s="8"/>
      <c r="D36" s="8"/>
      <c r="E36" s="8"/>
      <c r="F36" s="8"/>
      <c r="G36" s="8"/>
    </row>
    <row r="37" customFormat="false" ht="31.5" hidden="false" customHeight="true" outlineLevel="0" collapsed="false">
      <c r="A37" s="6" t="s">
        <v>27</v>
      </c>
      <c r="B37" s="6"/>
      <c r="C37" s="6"/>
      <c r="D37" s="6"/>
      <c r="E37" s="18"/>
      <c r="F37" s="8"/>
      <c r="G37" s="8"/>
    </row>
    <row r="38" customFormat="false" ht="24" hidden="false" customHeight="true" outlineLevel="0" collapsed="false">
      <c r="A38" s="7" t="s">
        <v>10</v>
      </c>
      <c r="B38" s="7" t="s">
        <v>11</v>
      </c>
      <c r="C38" s="6" t="s">
        <v>28</v>
      </c>
      <c r="D38" s="7" t="s">
        <v>18</v>
      </c>
      <c r="E38" s="8"/>
      <c r="F38" s="8"/>
      <c r="G38" s="8"/>
    </row>
    <row r="39" customFormat="false" ht="24" hidden="false" customHeight="true" outlineLevel="0" collapsed="false">
      <c r="A39" s="9" t="s">
        <v>19</v>
      </c>
      <c r="B39" s="13" t="n">
        <f aca="false">G31</f>
        <v>0</v>
      </c>
      <c r="C39" s="14" t="n">
        <f aca="false">1/12</f>
        <v>0.0833333333333333</v>
      </c>
      <c r="D39" s="11" t="n">
        <f aca="false">B39*C39</f>
        <v>0</v>
      </c>
      <c r="E39" s="8"/>
      <c r="F39" s="8"/>
      <c r="G39" s="8"/>
    </row>
    <row r="40" customFormat="false" ht="24" hidden="false" customHeight="true" outlineLevel="0" collapsed="false">
      <c r="A40" s="8"/>
      <c r="B40" s="8"/>
      <c r="C40" s="8"/>
      <c r="D40" s="8"/>
      <c r="E40" s="8"/>
      <c r="F40" s="8"/>
      <c r="G40" s="8"/>
    </row>
    <row r="41" customFormat="false" ht="36.75" hidden="false" customHeight="true" outlineLevel="0" collapsed="false">
      <c r="A41" s="6" t="s">
        <v>29</v>
      </c>
      <c r="B41" s="6"/>
      <c r="C41" s="6"/>
      <c r="D41" s="6"/>
      <c r="E41" s="8"/>
      <c r="F41" s="8"/>
      <c r="G41" s="8"/>
    </row>
    <row r="42" customFormat="false" ht="30.75" hidden="false" customHeight="true" outlineLevel="0" collapsed="false">
      <c r="A42" s="7" t="s">
        <v>10</v>
      </c>
      <c r="B42" s="7" t="s">
        <v>11</v>
      </c>
      <c r="C42" s="6" t="s">
        <v>28</v>
      </c>
      <c r="D42" s="7" t="s">
        <v>18</v>
      </c>
      <c r="E42" s="8"/>
      <c r="F42" s="8"/>
      <c r="G42" s="8"/>
    </row>
    <row r="43" customFormat="false" ht="24" hidden="false" customHeight="true" outlineLevel="0" collapsed="false">
      <c r="A43" s="9" t="s">
        <v>19</v>
      </c>
      <c r="B43" s="13" t="n">
        <f aca="false">G31</f>
        <v>0</v>
      </c>
      <c r="C43" s="14" t="n">
        <f aca="false">1/12</f>
        <v>0.0833333333333333</v>
      </c>
      <c r="D43" s="11" t="n">
        <f aca="false">B43*C43</f>
        <v>0</v>
      </c>
      <c r="E43" s="8"/>
      <c r="F43" s="8"/>
      <c r="G43" s="8"/>
    </row>
    <row r="44" customFormat="false" ht="38.25" hidden="false" customHeight="true" outlineLevel="0" collapsed="false">
      <c r="A44" s="8"/>
      <c r="B44" s="8"/>
      <c r="C44" s="8"/>
      <c r="D44" s="8"/>
      <c r="E44" s="8"/>
      <c r="F44" s="8"/>
      <c r="G44" s="8"/>
    </row>
    <row r="45" customFormat="false" ht="24" hidden="false" customHeight="true" outlineLevel="0" collapsed="false">
      <c r="A45" s="6" t="s">
        <v>30</v>
      </c>
      <c r="B45" s="6"/>
      <c r="C45" s="6"/>
      <c r="D45" s="6"/>
      <c r="E45" s="6"/>
      <c r="F45" s="8"/>
      <c r="G45" s="8"/>
    </row>
    <row r="46" customFormat="false" ht="30" hidden="false" customHeight="true" outlineLevel="0" collapsed="false">
      <c r="A46" s="7" t="s">
        <v>10</v>
      </c>
      <c r="B46" s="7" t="s">
        <v>11</v>
      </c>
      <c r="C46" s="6" t="s">
        <v>31</v>
      </c>
      <c r="D46" s="6" t="s">
        <v>28</v>
      </c>
      <c r="E46" s="7" t="s">
        <v>18</v>
      </c>
      <c r="F46" s="8"/>
      <c r="G46" s="8"/>
    </row>
    <row r="47" customFormat="false" ht="24" hidden="false" customHeight="true" outlineLevel="0" collapsed="false">
      <c r="A47" s="9" t="s">
        <v>19</v>
      </c>
      <c r="B47" s="13" t="n">
        <f aca="false">G31</f>
        <v>0</v>
      </c>
      <c r="C47" s="14" t="n">
        <f aca="false">1/3</f>
        <v>0.333333333333333</v>
      </c>
      <c r="D47" s="14" t="n">
        <f aca="false">1/12</f>
        <v>0.0833333333333333</v>
      </c>
      <c r="E47" s="11" t="n">
        <f aca="false">B47*C47*D47</f>
        <v>0</v>
      </c>
      <c r="F47" s="8"/>
      <c r="G47" s="8"/>
    </row>
    <row r="48" customFormat="false" ht="24" hidden="false" customHeight="true" outlineLevel="0" collapsed="false">
      <c r="A48" s="8"/>
      <c r="B48" s="8"/>
      <c r="C48" s="8"/>
      <c r="D48" s="8"/>
      <c r="E48" s="8"/>
      <c r="F48" s="8"/>
      <c r="G48" s="8"/>
    </row>
    <row r="49" customFormat="false" ht="24" hidden="false" customHeight="true" outlineLevel="0" collapsed="false">
      <c r="A49" s="7" t="s">
        <v>26</v>
      </c>
      <c r="B49" s="7"/>
      <c r="C49" s="7"/>
      <c r="D49" s="7"/>
      <c r="E49" s="7"/>
      <c r="F49" s="8"/>
      <c r="G49" s="8"/>
    </row>
    <row r="50" customFormat="false" ht="24" hidden="false" customHeight="true" outlineLevel="0" collapsed="false">
      <c r="A50" s="7" t="s">
        <v>10</v>
      </c>
      <c r="B50" s="7" t="s">
        <v>32</v>
      </c>
      <c r="C50" s="7" t="s">
        <v>33</v>
      </c>
      <c r="D50" s="7" t="s">
        <v>34</v>
      </c>
      <c r="E50" s="7" t="s">
        <v>24</v>
      </c>
      <c r="F50" s="8"/>
      <c r="G50" s="8"/>
    </row>
    <row r="51" customFormat="false" ht="24" hidden="false" customHeight="true" outlineLevel="0" collapsed="false">
      <c r="A51" s="9" t="s">
        <v>19</v>
      </c>
      <c r="B51" s="13" t="n">
        <f aca="false">D39</f>
        <v>0</v>
      </c>
      <c r="C51" s="13" t="n">
        <f aca="false">D43</f>
        <v>0</v>
      </c>
      <c r="D51" s="13" t="n">
        <f aca="false">E47</f>
        <v>0</v>
      </c>
      <c r="E51" s="11" t="n">
        <f aca="false">SUM(B51:D51)</f>
        <v>0</v>
      </c>
      <c r="F51" s="8"/>
      <c r="G51" s="8"/>
    </row>
    <row r="52" customFormat="false" ht="24" hidden="false" customHeight="true" outlineLevel="0" collapsed="false">
      <c r="A52" s="8"/>
      <c r="B52" s="8"/>
      <c r="C52" s="8"/>
      <c r="D52" s="8"/>
      <c r="E52" s="8"/>
      <c r="F52" s="8"/>
      <c r="G52" s="8"/>
    </row>
    <row r="53" customFormat="false" ht="24" hidden="false" customHeight="true" outlineLevel="0" collapsed="false">
      <c r="A53" s="12" t="s">
        <v>35</v>
      </c>
      <c r="B53" s="12"/>
      <c r="C53" s="12"/>
      <c r="D53" s="12"/>
      <c r="E53" s="12"/>
      <c r="F53" s="12"/>
      <c r="G53" s="12"/>
    </row>
    <row r="54" customFormat="false" ht="24" hidden="false" customHeight="true" outlineLevel="0" collapsed="false">
      <c r="A54" s="8"/>
      <c r="B54" s="8"/>
      <c r="C54" s="8"/>
      <c r="D54" s="8"/>
      <c r="E54" s="8"/>
      <c r="F54" s="8"/>
      <c r="G54" s="8"/>
    </row>
    <row r="55" customFormat="false" ht="24" hidden="false" customHeight="true" outlineLevel="0" collapsed="false">
      <c r="A55" s="7" t="s">
        <v>36</v>
      </c>
      <c r="B55" s="7"/>
      <c r="C55" s="8"/>
      <c r="D55" s="8"/>
      <c r="E55" s="8"/>
      <c r="F55" s="8"/>
      <c r="G55" s="8"/>
    </row>
    <row r="56" customFormat="false" ht="24" hidden="false" customHeight="true" outlineLevel="0" collapsed="false">
      <c r="A56" s="7" t="s">
        <v>37</v>
      </c>
      <c r="B56" s="7" t="s">
        <v>12</v>
      </c>
      <c r="C56" s="8"/>
      <c r="D56" s="8"/>
      <c r="E56" s="8"/>
      <c r="F56" s="8"/>
      <c r="G56" s="8"/>
    </row>
    <row r="57" customFormat="false" ht="24" hidden="false" customHeight="true" outlineLevel="0" collapsed="false">
      <c r="A57" s="9" t="s">
        <v>38</v>
      </c>
      <c r="B57" s="19" t="n">
        <v>0</v>
      </c>
      <c r="C57" s="8"/>
      <c r="D57" s="8"/>
      <c r="E57" s="8"/>
      <c r="F57" s="8"/>
      <c r="G57" s="8"/>
    </row>
    <row r="58" customFormat="false" ht="24" hidden="false" customHeight="true" outlineLevel="0" collapsed="false">
      <c r="A58" s="9" t="s">
        <v>39</v>
      </c>
      <c r="B58" s="19" t="n">
        <v>0</v>
      </c>
      <c r="C58" s="8"/>
      <c r="D58" s="8"/>
      <c r="E58" s="8"/>
      <c r="F58" s="8"/>
      <c r="G58" s="8"/>
    </row>
    <row r="59" customFormat="false" ht="24" hidden="false" customHeight="true" outlineLevel="0" collapsed="false">
      <c r="A59" s="9" t="s">
        <v>40</v>
      </c>
      <c r="B59" s="19" t="n">
        <v>0</v>
      </c>
      <c r="C59" s="8"/>
      <c r="D59" s="8"/>
      <c r="E59" s="8"/>
      <c r="F59" s="8"/>
      <c r="G59" s="8"/>
    </row>
    <row r="60" customFormat="false" ht="24" hidden="false" customHeight="true" outlineLevel="0" collapsed="false">
      <c r="A60" s="9" t="s">
        <v>41</v>
      </c>
      <c r="B60" s="19" t="n">
        <v>0</v>
      </c>
      <c r="C60" s="8"/>
      <c r="D60" s="8"/>
      <c r="E60" s="8"/>
      <c r="F60" s="8"/>
      <c r="G60" s="8"/>
    </row>
    <row r="61" customFormat="false" ht="24" hidden="false" customHeight="true" outlineLevel="0" collapsed="false">
      <c r="A61" s="9" t="s">
        <v>42</v>
      </c>
      <c r="B61" s="19" t="n">
        <v>0</v>
      </c>
      <c r="C61" s="8"/>
      <c r="D61" s="8"/>
      <c r="E61" s="8"/>
      <c r="F61" s="8"/>
      <c r="G61" s="8"/>
    </row>
    <row r="62" customFormat="false" ht="24" hidden="false" customHeight="true" outlineLevel="0" collapsed="false">
      <c r="A62" s="9" t="s">
        <v>43</v>
      </c>
      <c r="B62" s="19" t="n">
        <v>0</v>
      </c>
      <c r="C62" s="8"/>
      <c r="D62" s="8"/>
      <c r="E62" s="8"/>
      <c r="F62" s="8"/>
      <c r="G62" s="8"/>
    </row>
    <row r="63" customFormat="false" ht="24" hidden="false" customHeight="true" outlineLevel="0" collapsed="false">
      <c r="A63" s="9" t="s">
        <v>44</v>
      </c>
      <c r="B63" s="19" t="n">
        <v>0</v>
      </c>
      <c r="C63" s="8"/>
      <c r="D63" s="8"/>
      <c r="E63" s="8"/>
      <c r="F63" s="8"/>
      <c r="G63" s="8"/>
    </row>
    <row r="64" customFormat="false" ht="24" hidden="false" customHeight="true" outlineLevel="0" collapsed="false">
      <c r="A64" s="9" t="s">
        <v>45</v>
      </c>
      <c r="B64" s="19" t="n">
        <v>0</v>
      </c>
      <c r="C64" s="8"/>
      <c r="D64" s="8"/>
      <c r="E64" s="8"/>
      <c r="F64" s="8"/>
      <c r="G64" s="8"/>
    </row>
    <row r="65" customFormat="false" ht="24" hidden="false" customHeight="true" outlineLevel="0" collapsed="false">
      <c r="A65" s="20" t="s">
        <v>46</v>
      </c>
      <c r="B65" s="21" t="n">
        <f aca="false">SUM(B57:B64)</f>
        <v>0</v>
      </c>
      <c r="C65" s="8"/>
      <c r="D65" s="8"/>
      <c r="E65" s="8"/>
      <c r="F65" s="8"/>
      <c r="G65" s="8"/>
    </row>
    <row r="66" customFormat="false" ht="24" hidden="false" customHeight="true" outlineLevel="0" collapsed="false">
      <c r="A66" s="8"/>
      <c r="B66" s="8"/>
      <c r="C66" s="8"/>
      <c r="D66" s="8"/>
      <c r="E66" s="8"/>
      <c r="F66" s="8"/>
      <c r="G66" s="8"/>
    </row>
    <row r="67" customFormat="false" ht="24" hidden="false" customHeight="true" outlineLevel="0" collapsed="false">
      <c r="A67" s="7" t="s">
        <v>47</v>
      </c>
      <c r="B67" s="7"/>
      <c r="C67" s="7"/>
      <c r="D67" s="7"/>
      <c r="E67" s="8"/>
      <c r="F67" s="8"/>
      <c r="G67" s="8"/>
    </row>
    <row r="68" customFormat="false" ht="24" hidden="false" customHeight="true" outlineLevel="0" collapsed="false">
      <c r="A68" s="7" t="s">
        <v>10</v>
      </c>
      <c r="B68" s="7" t="s">
        <v>11</v>
      </c>
      <c r="C68" s="7" t="s">
        <v>12</v>
      </c>
      <c r="D68" s="7" t="s">
        <v>18</v>
      </c>
      <c r="E68" s="8"/>
      <c r="F68" s="8"/>
      <c r="G68" s="8"/>
    </row>
    <row r="69" customFormat="false" ht="24" hidden="false" customHeight="true" outlineLevel="0" collapsed="false">
      <c r="A69" s="9" t="s">
        <v>19</v>
      </c>
      <c r="B69" s="13" t="n">
        <f aca="false">G31+E51</f>
        <v>0</v>
      </c>
      <c r="C69" s="14" t="n">
        <f aca="false">SUM($B$57:$B$63)</f>
        <v>0</v>
      </c>
      <c r="D69" s="11" t="n">
        <f aca="false">B69*C69</f>
        <v>0</v>
      </c>
      <c r="E69" s="8"/>
      <c r="F69" s="8"/>
      <c r="G69" s="8"/>
    </row>
    <row r="70" customFormat="false" ht="24" hidden="false" customHeight="true" outlineLevel="0" collapsed="false">
      <c r="A70" s="8"/>
      <c r="B70" s="8"/>
      <c r="C70" s="8"/>
      <c r="D70" s="8"/>
      <c r="E70" s="8"/>
      <c r="F70" s="8"/>
      <c r="G70" s="8"/>
    </row>
    <row r="71" customFormat="false" ht="24" hidden="false" customHeight="true" outlineLevel="0" collapsed="false">
      <c r="A71" s="7" t="s">
        <v>48</v>
      </c>
      <c r="B71" s="7"/>
      <c r="C71" s="7"/>
      <c r="D71" s="7"/>
      <c r="E71" s="8"/>
      <c r="F71" s="8"/>
      <c r="G71" s="8"/>
    </row>
    <row r="72" customFormat="false" ht="24" hidden="false" customHeight="true" outlineLevel="0" collapsed="false">
      <c r="A72" s="7" t="s">
        <v>10</v>
      </c>
      <c r="B72" s="7" t="s">
        <v>11</v>
      </c>
      <c r="C72" s="7" t="s">
        <v>12</v>
      </c>
      <c r="D72" s="7" t="s">
        <v>18</v>
      </c>
      <c r="E72" s="8"/>
      <c r="F72" s="8"/>
      <c r="G72" s="8"/>
    </row>
    <row r="73" customFormat="false" ht="24" hidden="false" customHeight="true" outlineLevel="0" collapsed="false">
      <c r="A73" s="9" t="s">
        <v>19</v>
      </c>
      <c r="B73" s="13" t="n">
        <f aca="false">G31+E51</f>
        <v>0</v>
      </c>
      <c r="C73" s="14" t="n">
        <f aca="false">$B$64</f>
        <v>0</v>
      </c>
      <c r="D73" s="11" t="n">
        <f aca="false">B73*C73</f>
        <v>0</v>
      </c>
      <c r="E73" s="8"/>
      <c r="F73" s="8"/>
      <c r="G73" s="8"/>
    </row>
    <row r="74" customFormat="false" ht="24" hidden="false" customHeight="true" outlineLevel="0" collapsed="false">
      <c r="A74" s="8"/>
      <c r="B74" s="8"/>
      <c r="C74" s="8"/>
      <c r="D74" s="8"/>
      <c r="E74" s="8"/>
      <c r="F74" s="8"/>
      <c r="G74" s="8"/>
    </row>
    <row r="75" customFormat="false" ht="24" hidden="false" customHeight="true" outlineLevel="0" collapsed="false">
      <c r="A75" s="7" t="s">
        <v>35</v>
      </c>
      <c r="B75" s="7"/>
      <c r="C75" s="7"/>
      <c r="D75" s="7"/>
      <c r="E75" s="8"/>
      <c r="F75" s="8"/>
      <c r="G75" s="8"/>
    </row>
    <row r="76" customFormat="false" ht="24" hidden="false" customHeight="true" outlineLevel="0" collapsed="false">
      <c r="A76" s="7" t="s">
        <v>10</v>
      </c>
      <c r="B76" s="7" t="s">
        <v>49</v>
      </c>
      <c r="C76" s="7" t="s">
        <v>45</v>
      </c>
      <c r="D76" s="7" t="s">
        <v>24</v>
      </c>
      <c r="E76" s="8"/>
      <c r="F76" s="8"/>
      <c r="G76" s="8"/>
    </row>
    <row r="77" customFormat="false" ht="24" hidden="false" customHeight="true" outlineLevel="0" collapsed="false">
      <c r="A77" s="9" t="s">
        <v>19</v>
      </c>
      <c r="B77" s="13" t="n">
        <f aca="false">D69</f>
        <v>0</v>
      </c>
      <c r="C77" s="13" t="n">
        <f aca="false">D73</f>
        <v>0</v>
      </c>
      <c r="D77" s="11" t="n">
        <f aca="false">B77+C77</f>
        <v>0</v>
      </c>
      <c r="E77" s="8"/>
      <c r="F77" s="8"/>
      <c r="G77" s="8"/>
    </row>
    <row r="78" customFormat="false" ht="24" hidden="false" customHeight="true" outlineLevel="0" collapsed="false">
      <c r="A78" s="8"/>
      <c r="B78" s="8"/>
      <c r="C78" s="8"/>
      <c r="D78" s="8"/>
      <c r="E78" s="8"/>
      <c r="F78" s="8"/>
      <c r="G78" s="8"/>
    </row>
    <row r="79" customFormat="false" ht="24" hidden="false" customHeight="true" outlineLevel="0" collapsed="false">
      <c r="A79" s="12" t="s">
        <v>50</v>
      </c>
      <c r="B79" s="12"/>
      <c r="C79" s="12"/>
      <c r="D79" s="12"/>
      <c r="E79" s="12"/>
      <c r="F79" s="12"/>
      <c r="G79" s="12"/>
    </row>
    <row r="80" customFormat="false" ht="24" hidden="false" customHeight="true" outlineLevel="0" collapsed="false">
      <c r="A80" s="8"/>
      <c r="B80" s="8"/>
      <c r="C80" s="8"/>
      <c r="D80" s="8"/>
      <c r="E80" s="8"/>
      <c r="F80" s="8"/>
      <c r="G80" s="8"/>
    </row>
    <row r="81" customFormat="false" ht="24" hidden="false" customHeight="true" outlineLevel="0" collapsed="false">
      <c r="A81" s="15" t="s">
        <v>51</v>
      </c>
      <c r="B81" s="15"/>
      <c r="C81" s="15"/>
      <c r="D81" s="15"/>
      <c r="E81" s="15"/>
      <c r="F81" s="15"/>
      <c r="G81" s="4"/>
    </row>
    <row r="82" customFormat="false" ht="17.25" hidden="false" customHeight="true" outlineLevel="0" collapsed="false">
      <c r="A82" s="8"/>
      <c r="B82" s="8"/>
      <c r="C82" s="8"/>
      <c r="D82" s="8"/>
      <c r="E82" s="8"/>
      <c r="F82" s="8"/>
      <c r="G82" s="8"/>
    </row>
    <row r="83" customFormat="false" ht="24" hidden="false" customHeight="true" outlineLevel="0" collapsed="false">
      <c r="A83" s="7" t="s">
        <v>52</v>
      </c>
      <c r="B83" s="7"/>
      <c r="C83" s="7"/>
      <c r="D83" s="7"/>
      <c r="E83" s="7"/>
      <c r="F83" s="8"/>
      <c r="G83" s="8"/>
    </row>
    <row r="84" customFormat="false" ht="24" hidden="false" customHeight="true" outlineLevel="0" collapsed="false">
      <c r="A84" s="7" t="s">
        <v>10</v>
      </c>
      <c r="B84" s="7" t="s">
        <v>53</v>
      </c>
      <c r="C84" s="7" t="s">
        <v>54</v>
      </c>
      <c r="D84" s="6" t="s">
        <v>55</v>
      </c>
      <c r="E84" s="7" t="s">
        <v>56</v>
      </c>
      <c r="F84" s="8"/>
      <c r="G84" s="8"/>
    </row>
    <row r="85" customFormat="false" ht="24" hidden="false" customHeight="true" outlineLevel="0" collapsed="false">
      <c r="A85" s="9" t="s">
        <v>19</v>
      </c>
      <c r="B85" s="22" t="n">
        <v>0</v>
      </c>
      <c r="C85" s="23" t="n">
        <v>2</v>
      </c>
      <c r="D85" s="23" t="n">
        <v>22</v>
      </c>
      <c r="E85" s="11" t="n">
        <f aca="false">B85*C85*D85</f>
        <v>0</v>
      </c>
      <c r="F85" s="8"/>
      <c r="G85" s="8"/>
    </row>
    <row r="86" customFormat="false" ht="24" hidden="false" customHeight="true" outlineLevel="0" collapsed="false">
      <c r="A86" s="8"/>
      <c r="B86" s="8"/>
      <c r="C86" s="8"/>
      <c r="D86" s="8"/>
      <c r="E86" s="8"/>
      <c r="F86" s="8"/>
      <c r="G86" s="8"/>
    </row>
    <row r="87" customFormat="false" ht="24" hidden="false" customHeight="true" outlineLevel="0" collapsed="false">
      <c r="A87" s="7" t="s">
        <v>57</v>
      </c>
      <c r="B87" s="7"/>
      <c r="C87" s="7"/>
      <c r="D87" s="7"/>
      <c r="E87" s="7"/>
      <c r="F87" s="8"/>
      <c r="G87" s="8"/>
    </row>
    <row r="88" customFormat="false" ht="24" hidden="false" customHeight="true" outlineLevel="0" collapsed="false">
      <c r="A88" s="7" t="s">
        <v>10</v>
      </c>
      <c r="B88" s="7" t="s">
        <v>11</v>
      </c>
      <c r="C88" s="7" t="s">
        <v>58</v>
      </c>
      <c r="D88" s="7" t="s">
        <v>12</v>
      </c>
      <c r="E88" s="7" t="s">
        <v>59</v>
      </c>
      <c r="F88" s="8"/>
      <c r="G88" s="8"/>
    </row>
    <row r="89" customFormat="false" ht="24" hidden="false" customHeight="true" outlineLevel="0" collapsed="false">
      <c r="A89" s="9" t="s">
        <v>19</v>
      </c>
      <c r="B89" s="13" t="n">
        <f aca="false">B11</f>
        <v>0</v>
      </c>
      <c r="C89" s="24" t="n">
        <v>1</v>
      </c>
      <c r="D89" s="24" t="n">
        <v>0.06</v>
      </c>
      <c r="E89" s="11" t="n">
        <f aca="false">B89*C89*D89</f>
        <v>0</v>
      </c>
      <c r="F89" s="8"/>
      <c r="G89" s="8"/>
    </row>
    <row r="90" customFormat="false" ht="24" hidden="false" customHeight="true" outlineLevel="0" collapsed="false">
      <c r="A90" s="8"/>
      <c r="B90" s="8"/>
      <c r="C90" s="8"/>
      <c r="D90" s="8"/>
      <c r="E90" s="8"/>
      <c r="F90" s="8"/>
      <c r="G90" s="8"/>
    </row>
    <row r="91" customFormat="false" ht="24" hidden="false" customHeight="true" outlineLevel="0" collapsed="false">
      <c r="A91" s="7" t="s">
        <v>60</v>
      </c>
      <c r="B91" s="7"/>
      <c r="C91" s="7"/>
      <c r="D91" s="7"/>
      <c r="E91" s="8"/>
      <c r="F91" s="8"/>
      <c r="G91" s="8"/>
    </row>
    <row r="92" customFormat="false" ht="24" hidden="false" customHeight="true" outlineLevel="0" collapsed="false">
      <c r="A92" s="7" t="s">
        <v>10</v>
      </c>
      <c r="B92" s="7" t="s">
        <v>56</v>
      </c>
      <c r="C92" s="7" t="s">
        <v>61</v>
      </c>
      <c r="D92" s="7" t="s">
        <v>62</v>
      </c>
      <c r="E92" s="8"/>
      <c r="F92" s="8"/>
      <c r="G92" s="8"/>
    </row>
    <row r="93" customFormat="false" ht="24" hidden="false" customHeight="true" outlineLevel="0" collapsed="false">
      <c r="A93" s="9" t="s">
        <v>19</v>
      </c>
      <c r="B93" s="13" t="n">
        <f aca="false">E85</f>
        <v>0</v>
      </c>
      <c r="C93" s="13" t="n">
        <f aca="false">E89</f>
        <v>0</v>
      </c>
      <c r="D93" s="11" t="n">
        <f aca="false">B93-C93</f>
        <v>0</v>
      </c>
      <c r="E93" s="8"/>
      <c r="F93" s="8"/>
      <c r="G93" s="8"/>
    </row>
    <row r="94" customFormat="false" ht="24" hidden="false" customHeight="true" outlineLevel="0" collapsed="false">
      <c r="A94" s="8"/>
      <c r="B94" s="8"/>
      <c r="C94" s="8"/>
      <c r="D94" s="8"/>
      <c r="E94" s="8"/>
      <c r="F94" s="8"/>
      <c r="G94" s="8"/>
    </row>
    <row r="95" customFormat="false" ht="24" hidden="false" customHeight="true" outlineLevel="0" collapsed="false">
      <c r="A95" s="15" t="s">
        <v>63</v>
      </c>
      <c r="B95" s="15"/>
      <c r="C95" s="15"/>
      <c r="D95" s="15"/>
      <c r="E95" s="15"/>
      <c r="F95" s="15"/>
      <c r="G95" s="4"/>
    </row>
    <row r="96" customFormat="false" ht="31.5" hidden="false" customHeight="true" outlineLevel="0" collapsed="false">
      <c r="A96" s="8"/>
      <c r="B96" s="8"/>
      <c r="C96" s="8"/>
      <c r="D96" s="8"/>
      <c r="E96" s="8"/>
      <c r="F96" s="8"/>
      <c r="G96" s="8"/>
    </row>
    <row r="97" customFormat="false" ht="24" hidden="false" customHeight="true" outlineLevel="0" collapsed="false">
      <c r="A97" s="7" t="s">
        <v>63</v>
      </c>
      <c r="B97" s="7"/>
      <c r="C97" s="7"/>
      <c r="D97" s="7"/>
      <c r="E97" s="8"/>
      <c r="F97" s="8"/>
      <c r="G97" s="8"/>
    </row>
    <row r="98" customFormat="false" ht="27" hidden="false" customHeight="true" outlineLevel="0" collapsed="false">
      <c r="A98" s="7" t="s">
        <v>10</v>
      </c>
      <c r="B98" s="7" t="s">
        <v>64</v>
      </c>
      <c r="C98" s="6" t="s">
        <v>55</v>
      </c>
      <c r="D98" s="7" t="s">
        <v>18</v>
      </c>
      <c r="E98" s="18"/>
      <c r="F98" s="8"/>
      <c r="G98" s="8"/>
    </row>
    <row r="99" customFormat="false" ht="24" hidden="false" customHeight="true" outlineLevel="0" collapsed="false">
      <c r="A99" s="9" t="s">
        <v>19</v>
      </c>
      <c r="B99" s="22" t="n">
        <v>0</v>
      </c>
      <c r="C99" s="23" t="n">
        <f aca="false">D85</f>
        <v>22</v>
      </c>
      <c r="D99" s="11" t="n">
        <f aca="false">B99*C99</f>
        <v>0</v>
      </c>
      <c r="E99" s="18"/>
      <c r="F99" s="18"/>
      <c r="G99" s="18"/>
    </row>
    <row r="100" customFormat="false" ht="24" hidden="false" customHeight="true" outlineLevel="0" collapsed="false">
      <c r="A100" s="8"/>
      <c r="B100" s="8"/>
      <c r="C100" s="8"/>
      <c r="D100" s="8"/>
      <c r="E100" s="8"/>
      <c r="F100" s="8"/>
      <c r="G100" s="8"/>
    </row>
    <row r="101" customFormat="false" ht="24" hidden="false" customHeight="true" outlineLevel="0" collapsed="false">
      <c r="A101" s="7" t="s">
        <v>65</v>
      </c>
      <c r="B101" s="7"/>
      <c r="C101" s="7"/>
      <c r="D101" s="7"/>
      <c r="E101" s="8"/>
      <c r="F101" s="8"/>
      <c r="G101" s="8"/>
    </row>
    <row r="102" customFormat="false" ht="24" hidden="false" customHeight="true" outlineLevel="0" collapsed="false">
      <c r="A102" s="7" t="s">
        <v>10</v>
      </c>
      <c r="B102" s="7" t="s">
        <v>11</v>
      </c>
      <c r="C102" s="7" t="s">
        <v>12</v>
      </c>
      <c r="D102" s="7" t="s">
        <v>59</v>
      </c>
      <c r="E102" s="8"/>
      <c r="F102" s="8"/>
      <c r="G102" s="8"/>
    </row>
    <row r="103" customFormat="false" ht="24" hidden="false" customHeight="true" outlineLevel="0" collapsed="false">
      <c r="A103" s="9" t="s">
        <v>19</v>
      </c>
      <c r="B103" s="13" t="n">
        <f aca="false">D99</f>
        <v>0</v>
      </c>
      <c r="C103" s="24" t="n">
        <v>0.19</v>
      </c>
      <c r="D103" s="11" t="n">
        <f aca="false">B103*C103</f>
        <v>0</v>
      </c>
      <c r="E103" s="8"/>
      <c r="F103" s="8"/>
      <c r="G103" s="8"/>
    </row>
    <row r="104" customFormat="false" ht="24" hidden="false" customHeight="true" outlineLevel="0" collapsed="false">
      <c r="A104" s="8"/>
      <c r="B104" s="8"/>
      <c r="C104" s="8"/>
      <c r="D104" s="8"/>
      <c r="E104" s="8"/>
      <c r="F104" s="8"/>
      <c r="G104" s="8"/>
    </row>
    <row r="105" customFormat="false" ht="24" hidden="false" customHeight="true" outlineLevel="0" collapsed="false">
      <c r="A105" s="7" t="s">
        <v>66</v>
      </c>
      <c r="B105" s="7"/>
      <c r="C105" s="7"/>
      <c r="D105" s="7"/>
      <c r="E105" s="8"/>
      <c r="F105" s="8"/>
      <c r="G105" s="8"/>
    </row>
    <row r="106" customFormat="false" ht="24" hidden="false" customHeight="true" outlineLevel="0" collapsed="false">
      <c r="A106" s="7" t="s">
        <v>10</v>
      </c>
      <c r="B106" s="7" t="s">
        <v>56</v>
      </c>
      <c r="C106" s="7" t="s">
        <v>59</v>
      </c>
      <c r="D106" s="7" t="s">
        <v>62</v>
      </c>
      <c r="E106" s="8"/>
      <c r="F106" s="8"/>
      <c r="G106" s="8"/>
    </row>
    <row r="107" customFormat="false" ht="24" hidden="false" customHeight="true" outlineLevel="0" collapsed="false">
      <c r="A107" s="9" t="s">
        <v>19</v>
      </c>
      <c r="B107" s="13" t="n">
        <f aca="false">D99</f>
        <v>0</v>
      </c>
      <c r="C107" s="13" t="n">
        <f aca="false">D103</f>
        <v>0</v>
      </c>
      <c r="D107" s="11" t="n">
        <f aca="false">B107-C107</f>
        <v>0</v>
      </c>
      <c r="E107" s="8"/>
      <c r="F107" s="8"/>
      <c r="G107" s="8"/>
    </row>
    <row r="108" customFormat="false" ht="24" hidden="false" customHeight="true" outlineLevel="0" collapsed="false">
      <c r="A108" s="8"/>
      <c r="B108" s="8"/>
      <c r="C108" s="8"/>
      <c r="D108" s="8"/>
      <c r="E108" s="8"/>
      <c r="F108" s="8"/>
      <c r="G108" s="8"/>
    </row>
    <row r="109" customFormat="false" ht="24" hidden="false" customHeight="true" outlineLevel="0" collapsed="false">
      <c r="A109" s="7" t="s">
        <v>67</v>
      </c>
      <c r="B109" s="7"/>
      <c r="C109" s="7"/>
      <c r="D109" s="7"/>
      <c r="E109" s="8"/>
      <c r="F109" s="8"/>
      <c r="G109" s="8"/>
    </row>
    <row r="110" customFormat="false" ht="24" hidden="false" customHeight="true" outlineLevel="0" collapsed="false">
      <c r="A110" s="7" t="s">
        <v>10</v>
      </c>
      <c r="B110" s="7"/>
      <c r="C110" s="7"/>
      <c r="D110" s="7"/>
      <c r="E110" s="8"/>
      <c r="F110" s="8"/>
      <c r="G110" s="8"/>
    </row>
    <row r="111" customFormat="false" ht="24" hidden="false" customHeight="true" outlineLevel="0" collapsed="false">
      <c r="A111" s="9" t="s">
        <v>19</v>
      </c>
      <c r="B111" s="13"/>
      <c r="C111" s="13"/>
      <c r="D111" s="10" t="n">
        <v>0</v>
      </c>
      <c r="E111" s="8"/>
      <c r="F111" s="8"/>
      <c r="G111" s="8"/>
    </row>
    <row r="112" customFormat="false" ht="24" hidden="false" customHeight="true" outlineLevel="0" collapsed="false">
      <c r="A112" s="8"/>
      <c r="B112" s="8"/>
      <c r="C112" s="8"/>
      <c r="D112" s="8"/>
      <c r="E112" s="8"/>
      <c r="F112" s="8"/>
      <c r="G112" s="8"/>
    </row>
    <row r="113" customFormat="false" ht="24" hidden="false" customHeight="true" outlineLevel="0" collapsed="false">
      <c r="A113" s="7" t="s">
        <v>50</v>
      </c>
      <c r="B113" s="7"/>
      <c r="C113" s="7"/>
      <c r="D113" s="7"/>
      <c r="E113" s="7"/>
      <c r="F113" s="7"/>
      <c r="G113" s="25"/>
    </row>
    <row r="114" customFormat="false" ht="24" hidden="false" customHeight="true" outlineLevel="0" collapsed="false">
      <c r="A114" s="7" t="s">
        <v>10</v>
      </c>
      <c r="B114" s="7" t="s">
        <v>68</v>
      </c>
      <c r="C114" s="7" t="s">
        <v>69</v>
      </c>
      <c r="D114" s="7" t="s">
        <v>70</v>
      </c>
      <c r="E114" s="7"/>
      <c r="F114" s="7" t="s">
        <v>24</v>
      </c>
      <c r="G114" s="8"/>
    </row>
    <row r="115" customFormat="false" ht="24" hidden="false" customHeight="true" outlineLevel="0" collapsed="false">
      <c r="A115" s="9" t="s">
        <v>19</v>
      </c>
      <c r="B115" s="13" t="n">
        <f aca="false">D93</f>
        <v>0</v>
      </c>
      <c r="C115" s="13" t="n">
        <f aca="false">D107</f>
        <v>0</v>
      </c>
      <c r="D115" s="11" t="n">
        <f aca="false">D111</f>
        <v>0</v>
      </c>
      <c r="E115" s="13"/>
      <c r="F115" s="11" t="n">
        <f aca="false">SUM(B115:E115)</f>
        <v>0</v>
      </c>
      <c r="G115" s="8"/>
    </row>
    <row r="116" customFormat="false" ht="24" hidden="false" customHeight="true" outlineLevel="0" collapsed="false">
      <c r="A116" s="8"/>
      <c r="B116" s="8"/>
      <c r="C116" s="8"/>
      <c r="D116" s="8"/>
      <c r="E116" s="8"/>
      <c r="F116" s="8"/>
      <c r="G116" s="8"/>
    </row>
    <row r="117" customFormat="false" ht="24" hidden="false" customHeight="true" outlineLevel="0" collapsed="false">
      <c r="A117" s="5" t="s">
        <v>25</v>
      </c>
      <c r="B117" s="5"/>
      <c r="C117" s="5"/>
      <c r="D117" s="5"/>
      <c r="E117" s="5"/>
      <c r="F117" s="5"/>
      <c r="G117" s="5"/>
    </row>
    <row r="118" customFormat="false" ht="24" hidden="false" customHeight="true" outlineLevel="0" collapsed="false">
      <c r="A118" s="8"/>
      <c r="B118" s="8"/>
      <c r="C118" s="8"/>
      <c r="D118" s="8"/>
      <c r="E118" s="8"/>
      <c r="F118" s="8"/>
      <c r="G118" s="8"/>
    </row>
    <row r="119" customFormat="false" ht="24" hidden="false" customHeight="true" outlineLevel="0" collapsed="false">
      <c r="A119" s="7" t="s">
        <v>25</v>
      </c>
      <c r="B119" s="7"/>
      <c r="C119" s="7"/>
      <c r="D119" s="7"/>
      <c r="E119" s="7"/>
      <c r="F119" s="8"/>
      <c r="G119" s="8"/>
    </row>
    <row r="120" customFormat="false" ht="24" hidden="false" customHeight="true" outlineLevel="0" collapsed="false">
      <c r="A120" s="7" t="s">
        <v>10</v>
      </c>
      <c r="B120" s="7" t="s">
        <v>71</v>
      </c>
      <c r="C120" s="7" t="s">
        <v>72</v>
      </c>
      <c r="D120" s="7" t="s">
        <v>73</v>
      </c>
      <c r="E120" s="7" t="s">
        <v>24</v>
      </c>
      <c r="F120" s="8"/>
      <c r="G120" s="8"/>
    </row>
    <row r="121" customFormat="false" ht="24" hidden="false" customHeight="true" outlineLevel="0" collapsed="false">
      <c r="A121" s="9" t="s">
        <v>19</v>
      </c>
      <c r="B121" s="13" t="n">
        <f aca="false">E51</f>
        <v>0</v>
      </c>
      <c r="C121" s="13" t="n">
        <f aca="false">D77</f>
        <v>0</v>
      </c>
      <c r="D121" s="13" t="n">
        <f aca="false">F115</f>
        <v>0</v>
      </c>
      <c r="E121" s="11" t="n">
        <f aca="false">SUM(B121:D121)</f>
        <v>0</v>
      </c>
      <c r="F121" s="8"/>
      <c r="G121" s="8"/>
    </row>
    <row r="122" customFormat="false" ht="24" hidden="false" customHeight="true" outlineLevel="0" collapsed="false">
      <c r="A122" s="8"/>
      <c r="B122" s="8"/>
      <c r="C122" s="8"/>
      <c r="D122" s="8"/>
      <c r="E122" s="8"/>
      <c r="F122" s="8"/>
      <c r="G122" s="8"/>
    </row>
    <row r="123" customFormat="false" ht="24" hidden="false" customHeight="true" outlineLevel="0" collapsed="false">
      <c r="A123" s="5" t="s">
        <v>74</v>
      </c>
      <c r="B123" s="5"/>
      <c r="C123" s="5"/>
      <c r="D123" s="5"/>
      <c r="E123" s="5"/>
      <c r="F123" s="5"/>
      <c r="G123" s="5"/>
    </row>
    <row r="124" customFormat="false" ht="24" hidden="false" customHeight="true" outlineLevel="0" collapsed="false">
      <c r="A124" s="8"/>
      <c r="B124" s="8"/>
      <c r="C124" s="8"/>
      <c r="D124" s="8"/>
      <c r="E124" s="8"/>
      <c r="F124" s="8"/>
      <c r="G124" s="8"/>
    </row>
    <row r="125" customFormat="false" ht="26.25" hidden="false" customHeight="true" outlineLevel="0" collapsed="false">
      <c r="A125" s="6" t="s">
        <v>75</v>
      </c>
      <c r="B125" s="6"/>
      <c r="C125" s="8"/>
      <c r="D125" s="8"/>
      <c r="E125" s="8"/>
      <c r="F125" s="8"/>
      <c r="G125" s="8"/>
    </row>
    <row r="126" customFormat="false" ht="24" hidden="false" customHeight="true" outlineLevel="0" collapsed="false">
      <c r="A126" s="7" t="s">
        <v>76</v>
      </c>
      <c r="B126" s="7" t="s">
        <v>12</v>
      </c>
      <c r="C126" s="8"/>
      <c r="D126" s="8"/>
      <c r="E126" s="8"/>
      <c r="F126" s="8"/>
      <c r="G126" s="8"/>
    </row>
    <row r="127" customFormat="false" ht="24" hidden="false" customHeight="true" outlineLevel="0" collapsed="false">
      <c r="A127" s="26" t="s">
        <v>77</v>
      </c>
      <c r="B127" s="14" t="n">
        <f aca="false">'GACED-demais'!G27</f>
        <v>0.502047327838341</v>
      </c>
      <c r="C127" s="8"/>
      <c r="D127" s="8"/>
      <c r="E127" s="8"/>
      <c r="F127" s="8"/>
      <c r="G127" s="8"/>
    </row>
    <row r="128" customFormat="false" ht="24" hidden="false" customHeight="true" outlineLevel="0" collapsed="false">
      <c r="A128" s="26" t="s">
        <v>78</v>
      </c>
      <c r="B128" s="14" t="n">
        <f aca="false">B127*45%</f>
        <v>0.225921297527253</v>
      </c>
      <c r="C128" s="8"/>
      <c r="D128" s="8"/>
      <c r="E128" s="8"/>
      <c r="F128" s="8"/>
      <c r="G128" s="8"/>
    </row>
    <row r="129" customFormat="false" ht="24" hidden="false" customHeight="true" outlineLevel="0" collapsed="false">
      <c r="A129" s="26" t="s">
        <v>79</v>
      </c>
      <c r="B129" s="14" t="n">
        <f aca="false">B127*55%</f>
        <v>0.276126030311087</v>
      </c>
      <c r="C129" s="8"/>
      <c r="D129" s="8"/>
      <c r="E129" s="8"/>
      <c r="F129" s="8"/>
      <c r="G129" s="8"/>
    </row>
    <row r="130" customFormat="false" ht="32.25" hidden="false" customHeight="true" outlineLevel="0" collapsed="false">
      <c r="A130" s="26" t="s">
        <v>80</v>
      </c>
      <c r="B130" s="14" t="n">
        <f aca="false">'GACED-demais'!G26</f>
        <v>0.0171231055570327</v>
      </c>
      <c r="C130" s="8"/>
      <c r="D130" s="8"/>
      <c r="E130" s="8"/>
      <c r="F130" s="8"/>
      <c r="G130" s="8"/>
    </row>
    <row r="131" customFormat="false" ht="30" hidden="false" customHeight="true" outlineLevel="0" collapsed="false">
      <c r="A131" s="26" t="s">
        <v>81</v>
      </c>
      <c r="B131" s="14" t="n">
        <f aca="false">'GACED-demais'!H28</f>
        <v>0.480829566604626</v>
      </c>
      <c r="C131" s="8"/>
      <c r="D131" s="8"/>
      <c r="E131" s="8"/>
      <c r="F131" s="8"/>
      <c r="G131" s="8"/>
    </row>
    <row r="132" customFormat="false" ht="24" hidden="false" customHeight="true" outlineLevel="0" collapsed="false">
      <c r="A132" s="7" t="s">
        <v>46</v>
      </c>
      <c r="B132" s="27" t="n">
        <f aca="false">SUM(B128:B131)</f>
        <v>1</v>
      </c>
      <c r="C132" s="8"/>
      <c r="D132" s="8"/>
      <c r="E132" s="8"/>
      <c r="F132" s="8"/>
      <c r="G132" s="8"/>
    </row>
    <row r="133" customFormat="false" ht="24" hidden="false" customHeight="true" outlineLevel="0" collapsed="false">
      <c r="A133" s="8"/>
      <c r="B133" s="8"/>
      <c r="C133" s="8"/>
      <c r="D133" s="8"/>
      <c r="E133" s="8"/>
      <c r="F133" s="8"/>
      <c r="G133" s="8"/>
    </row>
    <row r="134" customFormat="false" ht="24" hidden="false" customHeight="true" outlineLevel="0" collapsed="false">
      <c r="A134" s="12" t="s">
        <v>82</v>
      </c>
      <c r="B134" s="12"/>
      <c r="C134" s="12"/>
      <c r="D134" s="12"/>
      <c r="E134" s="12"/>
      <c r="F134" s="12"/>
      <c r="G134" s="12"/>
    </row>
    <row r="135" customFormat="false" ht="24" hidden="false" customHeight="true" outlineLevel="0" collapsed="false">
      <c r="A135" s="8"/>
      <c r="B135" s="8"/>
      <c r="C135" s="8"/>
      <c r="D135" s="8"/>
      <c r="E135" s="8"/>
      <c r="F135" s="8"/>
      <c r="G135" s="8"/>
    </row>
    <row r="136" customFormat="false" ht="24" hidden="false" customHeight="true" outlineLevel="0" collapsed="false">
      <c r="A136" s="7" t="s">
        <v>83</v>
      </c>
      <c r="B136" s="7"/>
      <c r="C136" s="7"/>
      <c r="D136" s="7"/>
      <c r="E136" s="8"/>
      <c r="F136" s="8"/>
      <c r="G136" s="8"/>
    </row>
    <row r="137" customFormat="false" ht="30" hidden="false" customHeight="true" outlineLevel="0" collapsed="false">
      <c r="A137" s="7" t="s">
        <v>10</v>
      </c>
      <c r="B137" s="7" t="s">
        <v>11</v>
      </c>
      <c r="C137" s="6" t="s">
        <v>28</v>
      </c>
      <c r="D137" s="7" t="s">
        <v>18</v>
      </c>
      <c r="E137" s="8"/>
      <c r="F137" s="8"/>
      <c r="G137" s="8"/>
    </row>
    <row r="138" customFormat="false" ht="24" hidden="false" customHeight="true" outlineLevel="0" collapsed="false">
      <c r="A138" s="9" t="s">
        <v>19</v>
      </c>
      <c r="B138" s="13" t="n">
        <f aca="false">G31+(E121-D69)</f>
        <v>0</v>
      </c>
      <c r="C138" s="9" t="n">
        <v>12</v>
      </c>
      <c r="D138" s="11" t="n">
        <f aca="false">B138/C138</f>
        <v>0</v>
      </c>
      <c r="E138" s="8"/>
      <c r="F138" s="8"/>
      <c r="G138" s="8"/>
    </row>
    <row r="139" customFormat="false" ht="24" hidden="false" customHeight="true" outlineLevel="0" collapsed="false">
      <c r="A139" s="8"/>
      <c r="B139" s="28"/>
      <c r="C139" s="8"/>
      <c r="D139" s="29"/>
      <c r="E139" s="8"/>
      <c r="F139" s="8"/>
      <c r="G139" s="8"/>
    </row>
    <row r="140" customFormat="false" ht="24" hidden="false" customHeight="true" outlineLevel="0" collapsed="false">
      <c r="A140" s="30" t="s">
        <v>84</v>
      </c>
      <c r="B140" s="30"/>
      <c r="C140" s="30"/>
      <c r="D140" s="30"/>
      <c r="E140" s="30"/>
      <c r="F140" s="8"/>
      <c r="G140" s="8"/>
    </row>
    <row r="141" customFormat="false" ht="24" hidden="false" customHeight="true" outlineLevel="0" collapsed="false">
      <c r="A141" s="7" t="s">
        <v>10</v>
      </c>
      <c r="B141" s="7" t="s">
        <v>11</v>
      </c>
      <c r="C141" s="6" t="s">
        <v>12</v>
      </c>
      <c r="D141" s="6" t="s">
        <v>28</v>
      </c>
      <c r="E141" s="7" t="s">
        <v>18</v>
      </c>
      <c r="F141" s="8"/>
      <c r="G141" s="8"/>
    </row>
    <row r="142" customFormat="false" ht="24" hidden="false" customHeight="true" outlineLevel="0" collapsed="false">
      <c r="A142" s="9" t="s">
        <v>19</v>
      </c>
      <c r="B142" s="31" t="n">
        <f aca="false">D73</f>
        <v>0</v>
      </c>
      <c r="C142" s="32" t="n">
        <v>0.4</v>
      </c>
      <c r="D142" s="33" t="n">
        <v>0.0833</v>
      </c>
      <c r="E142" s="34" t="n">
        <f aca="false">B142*C142*D142</f>
        <v>0</v>
      </c>
      <c r="F142" s="8"/>
      <c r="G142" s="8"/>
    </row>
    <row r="143" customFormat="false" ht="24" hidden="false" customHeight="true" outlineLevel="0" collapsed="false">
      <c r="A143" s="8"/>
      <c r="B143" s="8"/>
      <c r="C143" s="8"/>
      <c r="D143" s="8"/>
      <c r="E143" s="8"/>
      <c r="F143" s="8"/>
      <c r="G143" s="8"/>
    </row>
    <row r="144" customFormat="false" ht="24" hidden="false" customHeight="true" outlineLevel="0" collapsed="false">
      <c r="A144" s="7" t="s">
        <v>85</v>
      </c>
      <c r="B144" s="7"/>
      <c r="C144" s="7"/>
      <c r="D144" s="7"/>
      <c r="E144" s="8"/>
      <c r="F144" s="8"/>
      <c r="G144" s="8"/>
    </row>
    <row r="145" customFormat="false" ht="24" hidden="false" customHeight="true" outlineLevel="0" collapsed="false">
      <c r="A145" s="7" t="s">
        <v>10</v>
      </c>
      <c r="B145" s="7" t="s">
        <v>11</v>
      </c>
      <c r="C145" s="7" t="s">
        <v>12</v>
      </c>
      <c r="D145" s="7" t="s">
        <v>18</v>
      </c>
      <c r="E145" s="8"/>
      <c r="F145" s="8"/>
      <c r="G145" s="8"/>
    </row>
    <row r="146" customFormat="false" ht="24" hidden="false" customHeight="true" outlineLevel="0" collapsed="false">
      <c r="A146" s="9" t="s">
        <v>19</v>
      </c>
      <c r="B146" s="13" t="n">
        <f aca="false">D138+E142</f>
        <v>0</v>
      </c>
      <c r="C146" s="14" t="n">
        <f aca="false">$B$128</f>
        <v>0.225921297527253</v>
      </c>
      <c r="D146" s="11" t="n">
        <f aca="false">B146*C146</f>
        <v>0</v>
      </c>
      <c r="E146" s="8"/>
      <c r="F146" s="8"/>
      <c r="G146" s="8"/>
    </row>
    <row r="147" customFormat="false" ht="24" hidden="false" customHeight="true" outlineLevel="0" collapsed="false">
      <c r="A147" s="8"/>
      <c r="B147" s="8"/>
      <c r="C147" s="8"/>
      <c r="D147" s="8"/>
      <c r="E147" s="8"/>
      <c r="F147" s="8"/>
      <c r="G147" s="8"/>
    </row>
    <row r="148" customFormat="false" ht="24" hidden="false" customHeight="true" outlineLevel="0" collapsed="false">
      <c r="A148" s="12" t="s">
        <v>86</v>
      </c>
      <c r="B148" s="12"/>
      <c r="C148" s="12"/>
      <c r="D148" s="12"/>
      <c r="E148" s="12"/>
      <c r="F148" s="12"/>
      <c r="G148" s="12"/>
    </row>
    <row r="149" customFormat="false" ht="24" hidden="false" customHeight="true" outlineLevel="0" collapsed="false">
      <c r="A149" s="8"/>
      <c r="B149" s="8"/>
      <c r="C149" s="8"/>
      <c r="D149" s="8"/>
      <c r="E149" s="8"/>
      <c r="F149" s="8"/>
      <c r="G149" s="8"/>
    </row>
    <row r="150" customFormat="false" ht="24" hidden="false" customHeight="true" outlineLevel="0" collapsed="false">
      <c r="A150" s="7" t="s">
        <v>87</v>
      </c>
      <c r="B150" s="7"/>
      <c r="C150" s="7"/>
      <c r="D150" s="7"/>
      <c r="E150" s="8"/>
      <c r="F150" s="8"/>
      <c r="G150" s="8"/>
    </row>
    <row r="151" customFormat="false" ht="33" hidden="false" customHeight="true" outlineLevel="0" collapsed="false">
      <c r="A151" s="7" t="s">
        <v>10</v>
      </c>
      <c r="B151" s="7" t="s">
        <v>11</v>
      </c>
      <c r="C151" s="6" t="s">
        <v>28</v>
      </c>
      <c r="D151" s="7" t="s">
        <v>18</v>
      </c>
      <c r="E151" s="8"/>
      <c r="F151" s="8"/>
      <c r="G151" s="8"/>
    </row>
    <row r="152" customFormat="false" ht="24" hidden="false" customHeight="true" outlineLevel="0" collapsed="false">
      <c r="A152" s="9" t="s">
        <v>19</v>
      </c>
      <c r="B152" s="13" t="n">
        <f aca="false">((G31+E121)/30)*7</f>
        <v>0</v>
      </c>
      <c r="C152" s="9" t="n">
        <v>12</v>
      </c>
      <c r="D152" s="11" t="n">
        <f aca="false">B152/C152</f>
        <v>0</v>
      </c>
      <c r="E152" s="8"/>
      <c r="F152" s="8"/>
      <c r="G152" s="8"/>
    </row>
    <row r="153" customFormat="false" ht="24" hidden="false" customHeight="true" outlineLevel="0" collapsed="false">
      <c r="A153" s="8"/>
      <c r="B153" s="8"/>
      <c r="C153" s="8"/>
      <c r="D153" s="8"/>
      <c r="E153" s="8"/>
      <c r="F153" s="8"/>
      <c r="G153" s="8"/>
    </row>
    <row r="154" customFormat="false" ht="31.5" hidden="false" customHeight="true" outlineLevel="0" collapsed="false">
      <c r="A154" s="6" t="s">
        <v>88</v>
      </c>
      <c r="B154" s="6"/>
      <c r="C154" s="6"/>
      <c r="D154" s="6"/>
      <c r="E154" s="8"/>
      <c r="F154" s="8"/>
      <c r="G154" s="8"/>
    </row>
    <row r="155" customFormat="false" ht="34.5" hidden="false" customHeight="true" outlineLevel="0" collapsed="false">
      <c r="A155" s="7" t="s">
        <v>10</v>
      </c>
      <c r="B155" s="7" t="s">
        <v>11</v>
      </c>
      <c r="C155" s="6" t="s">
        <v>89</v>
      </c>
      <c r="D155" s="7" t="s">
        <v>18</v>
      </c>
      <c r="E155" s="8"/>
      <c r="F155" s="8"/>
      <c r="G155" s="8"/>
    </row>
    <row r="156" customFormat="false" ht="24" hidden="false" customHeight="true" outlineLevel="0" collapsed="false">
      <c r="A156" s="9" t="s">
        <v>19</v>
      </c>
      <c r="B156" s="13" t="n">
        <f aca="false">D73</f>
        <v>0</v>
      </c>
      <c r="C156" s="24" t="n">
        <v>0.4</v>
      </c>
      <c r="D156" s="11" t="n">
        <f aca="false">B156*C156</f>
        <v>0</v>
      </c>
      <c r="E156" s="8"/>
      <c r="F156" s="8"/>
      <c r="G156" s="8"/>
    </row>
    <row r="157" customFormat="false" ht="24" hidden="false" customHeight="true" outlineLevel="0" collapsed="false">
      <c r="A157" s="8"/>
      <c r="B157" s="8"/>
      <c r="C157" s="8"/>
      <c r="D157" s="8"/>
      <c r="E157" s="8"/>
      <c r="F157" s="8"/>
      <c r="G157" s="8"/>
    </row>
    <row r="158" customFormat="false" ht="24" hidden="false" customHeight="true" outlineLevel="0" collapsed="false">
      <c r="A158" s="7" t="s">
        <v>90</v>
      </c>
      <c r="B158" s="7"/>
      <c r="C158" s="7"/>
      <c r="D158" s="7"/>
      <c r="E158" s="8"/>
      <c r="F158" s="8"/>
      <c r="G158" s="8"/>
    </row>
    <row r="159" customFormat="false" ht="24" hidden="false" customHeight="true" outlineLevel="0" collapsed="false">
      <c r="A159" s="7" t="s">
        <v>10</v>
      </c>
      <c r="B159" s="7" t="s">
        <v>11</v>
      </c>
      <c r="C159" s="7" t="s">
        <v>12</v>
      </c>
      <c r="D159" s="7" t="s">
        <v>18</v>
      </c>
      <c r="E159" s="8"/>
      <c r="F159" s="8"/>
      <c r="G159" s="8"/>
    </row>
    <row r="160" customFormat="false" ht="24" hidden="false" customHeight="true" outlineLevel="0" collapsed="false">
      <c r="A160" s="9" t="s">
        <v>19</v>
      </c>
      <c r="B160" s="13" t="n">
        <f aca="false">D152+D156</f>
        <v>0</v>
      </c>
      <c r="C160" s="14" t="n">
        <f aca="false">$B$129</f>
        <v>0.276126030311087</v>
      </c>
      <c r="D160" s="11" t="n">
        <f aca="false">B160*C160</f>
        <v>0</v>
      </c>
      <c r="E160" s="8"/>
      <c r="F160" s="8"/>
      <c r="G160" s="8"/>
    </row>
    <row r="161" customFormat="false" ht="24" hidden="false" customHeight="true" outlineLevel="0" collapsed="false">
      <c r="A161" s="8"/>
      <c r="B161" s="8"/>
      <c r="C161" s="8"/>
      <c r="D161" s="8"/>
      <c r="E161" s="8"/>
      <c r="F161" s="8"/>
      <c r="G161" s="8"/>
    </row>
    <row r="162" customFormat="false" ht="24" hidden="false" customHeight="true" outlineLevel="0" collapsed="false">
      <c r="A162" s="12" t="s">
        <v>91</v>
      </c>
      <c r="B162" s="12"/>
      <c r="C162" s="12"/>
      <c r="D162" s="12"/>
      <c r="E162" s="12"/>
      <c r="F162" s="12"/>
      <c r="G162" s="12"/>
    </row>
    <row r="163" customFormat="false" ht="20.25" hidden="false" customHeight="true" outlineLevel="0" collapsed="false">
      <c r="A163" s="8"/>
      <c r="B163" s="8"/>
      <c r="C163" s="8"/>
      <c r="D163" s="8"/>
      <c r="E163" s="8"/>
      <c r="F163" s="8"/>
      <c r="G163" s="8"/>
    </row>
    <row r="164" customFormat="false" ht="24" hidden="false" customHeight="true" outlineLevel="0" collapsed="false">
      <c r="A164" s="7" t="s">
        <v>92</v>
      </c>
      <c r="B164" s="7"/>
      <c r="C164" s="7"/>
      <c r="D164" s="7"/>
      <c r="E164" s="7"/>
      <c r="F164" s="8"/>
      <c r="G164" s="8"/>
    </row>
    <row r="165" customFormat="false" ht="46.5" hidden="false" customHeight="true" outlineLevel="0" collapsed="false">
      <c r="A165" s="7" t="s">
        <v>10</v>
      </c>
      <c r="B165" s="6" t="s">
        <v>93</v>
      </c>
      <c r="C165" s="6" t="s">
        <v>94</v>
      </c>
      <c r="D165" s="6" t="s">
        <v>95</v>
      </c>
      <c r="E165" s="7" t="s">
        <v>18</v>
      </c>
      <c r="F165" s="8"/>
      <c r="G165" s="8"/>
    </row>
    <row r="166" customFormat="false" ht="24" hidden="false" customHeight="true" outlineLevel="0" collapsed="false">
      <c r="A166" s="9" t="s">
        <v>19</v>
      </c>
      <c r="B166" s="35" t="n">
        <f aca="false">-D39</f>
        <v>-0</v>
      </c>
      <c r="C166" s="35" t="n">
        <f aca="false">-D43</f>
        <v>-0</v>
      </c>
      <c r="D166" s="35" t="n">
        <f aca="false">-E47</f>
        <v>-0</v>
      </c>
      <c r="E166" s="36" t="n">
        <f aca="false">SUM(B166:D166)</f>
        <v>0</v>
      </c>
      <c r="F166" s="8"/>
      <c r="G166" s="8"/>
    </row>
    <row r="167" customFormat="false" ht="24" hidden="false" customHeight="true" outlineLevel="0" collapsed="false">
      <c r="A167" s="8"/>
      <c r="B167" s="8"/>
      <c r="C167" s="8"/>
      <c r="D167" s="8"/>
      <c r="E167" s="8"/>
      <c r="F167" s="8"/>
      <c r="G167" s="8"/>
    </row>
    <row r="168" customFormat="false" ht="24" hidden="false" customHeight="true" outlineLevel="0" collapsed="false">
      <c r="A168" s="7" t="s">
        <v>96</v>
      </c>
      <c r="B168" s="7"/>
      <c r="C168" s="7"/>
      <c r="D168" s="7"/>
      <c r="E168" s="8"/>
      <c r="F168" s="8"/>
      <c r="G168" s="8"/>
    </row>
    <row r="169" customFormat="false" ht="24" hidden="false" customHeight="true" outlineLevel="0" collapsed="false">
      <c r="A169" s="7" t="s">
        <v>10</v>
      </c>
      <c r="B169" s="7" t="s">
        <v>97</v>
      </c>
      <c r="C169" s="7" t="s">
        <v>12</v>
      </c>
      <c r="D169" s="7" t="s">
        <v>18</v>
      </c>
      <c r="E169" s="8"/>
      <c r="F169" s="8"/>
      <c r="G169" s="8"/>
    </row>
    <row r="170" customFormat="false" ht="24" hidden="false" customHeight="true" outlineLevel="0" collapsed="false">
      <c r="A170" s="9" t="s">
        <v>19</v>
      </c>
      <c r="B170" s="35" t="n">
        <f aca="false">E166</f>
        <v>0</v>
      </c>
      <c r="C170" s="14" t="n">
        <f aca="false">$B$130</f>
        <v>0.0171231055570327</v>
      </c>
      <c r="D170" s="36" t="n">
        <f aca="false">B170*C170</f>
        <v>0</v>
      </c>
      <c r="E170" s="8"/>
      <c r="F170" s="8"/>
      <c r="G170" s="8"/>
    </row>
    <row r="171" customFormat="false" ht="24" hidden="false" customHeight="true" outlineLevel="0" collapsed="false">
      <c r="A171" s="8"/>
      <c r="B171" s="8"/>
      <c r="C171" s="8"/>
      <c r="D171" s="8"/>
      <c r="E171" s="8"/>
      <c r="F171" s="8"/>
      <c r="G171" s="8"/>
    </row>
    <row r="172" customFormat="false" ht="24" hidden="false" customHeight="true" outlineLevel="0" collapsed="false">
      <c r="A172" s="5" t="s">
        <v>74</v>
      </c>
      <c r="B172" s="5"/>
      <c r="C172" s="5"/>
      <c r="D172" s="5"/>
      <c r="E172" s="5"/>
      <c r="F172" s="5"/>
      <c r="G172" s="5"/>
    </row>
    <row r="173" customFormat="false" ht="24" hidden="false" customHeight="true" outlineLevel="0" collapsed="false">
      <c r="A173" s="8"/>
      <c r="B173" s="8"/>
      <c r="C173" s="8"/>
      <c r="D173" s="8"/>
      <c r="E173" s="8"/>
      <c r="F173" s="8"/>
      <c r="G173" s="8"/>
    </row>
    <row r="174" customFormat="false" ht="24" hidden="false" customHeight="true" outlineLevel="0" collapsed="false">
      <c r="A174" s="7" t="s">
        <v>74</v>
      </c>
      <c r="B174" s="7"/>
      <c r="C174" s="7"/>
      <c r="D174" s="7"/>
      <c r="E174" s="7"/>
      <c r="F174" s="8"/>
      <c r="G174" s="8"/>
    </row>
    <row r="175" customFormat="false" ht="24" hidden="false" customHeight="true" outlineLevel="0" collapsed="false">
      <c r="A175" s="7" t="s">
        <v>10</v>
      </c>
      <c r="B175" s="7" t="s">
        <v>98</v>
      </c>
      <c r="C175" s="7" t="s">
        <v>99</v>
      </c>
      <c r="D175" s="7" t="s">
        <v>100</v>
      </c>
      <c r="E175" s="7" t="s">
        <v>24</v>
      </c>
      <c r="F175" s="8"/>
      <c r="G175" s="8"/>
    </row>
    <row r="176" customFormat="false" ht="24" hidden="false" customHeight="true" outlineLevel="0" collapsed="false">
      <c r="A176" s="9" t="s">
        <v>19</v>
      </c>
      <c r="B176" s="13" t="n">
        <f aca="false">D146</f>
        <v>0</v>
      </c>
      <c r="C176" s="13" t="n">
        <f aca="false">D160</f>
        <v>0</v>
      </c>
      <c r="D176" s="35" t="n">
        <f aca="false">D170</f>
        <v>0</v>
      </c>
      <c r="E176" s="11" t="n">
        <f aca="false">SUM(B176:D176)</f>
        <v>0</v>
      </c>
      <c r="F176" s="8"/>
      <c r="G176" s="8"/>
    </row>
    <row r="177" customFormat="false" ht="24" hidden="false" customHeight="true" outlineLevel="0" collapsed="false">
      <c r="A177" s="8"/>
      <c r="B177" s="8"/>
      <c r="C177" s="8"/>
      <c r="D177" s="8"/>
      <c r="E177" s="8"/>
      <c r="F177" s="8"/>
      <c r="G177" s="8"/>
    </row>
    <row r="178" customFormat="false" ht="24" hidden="false" customHeight="true" outlineLevel="0" collapsed="false">
      <c r="A178" s="5" t="s">
        <v>101</v>
      </c>
      <c r="B178" s="5"/>
      <c r="C178" s="5"/>
      <c r="D178" s="5"/>
      <c r="E178" s="5"/>
      <c r="F178" s="5"/>
      <c r="G178" s="5"/>
    </row>
    <row r="179" customFormat="false" ht="24" hidden="false" customHeight="true" outlineLevel="0" collapsed="false">
      <c r="A179" s="8"/>
      <c r="B179" s="8"/>
      <c r="C179" s="8"/>
      <c r="D179" s="8"/>
      <c r="E179" s="8"/>
      <c r="F179" s="8"/>
      <c r="G179" s="8"/>
    </row>
    <row r="180" customFormat="false" ht="24" hidden="false" customHeight="true" outlineLevel="0" collapsed="false">
      <c r="A180" s="6" t="s">
        <v>102</v>
      </c>
      <c r="B180" s="6"/>
      <c r="C180" s="6"/>
      <c r="D180" s="6"/>
      <c r="E180" s="6"/>
      <c r="F180" s="6"/>
      <c r="G180" s="6"/>
    </row>
    <row r="181" customFormat="false" ht="15" hidden="false" customHeight="true" outlineLevel="0" collapsed="false">
      <c r="A181" s="6" t="s">
        <v>103</v>
      </c>
      <c r="B181" s="6"/>
      <c r="C181" s="6"/>
      <c r="D181" s="6"/>
      <c r="E181" s="6"/>
      <c r="F181" s="6"/>
      <c r="G181" s="6"/>
    </row>
    <row r="182" customFormat="false" ht="24" hidden="false" customHeight="true" outlineLevel="0" collapsed="false">
      <c r="A182" s="6" t="s">
        <v>10</v>
      </c>
      <c r="B182" s="6" t="s">
        <v>104</v>
      </c>
      <c r="C182" s="6" t="s">
        <v>105</v>
      </c>
      <c r="D182" s="6" t="s">
        <v>106</v>
      </c>
      <c r="E182" s="6"/>
      <c r="F182" s="6" t="s">
        <v>107</v>
      </c>
      <c r="G182" s="6"/>
    </row>
    <row r="183" customFormat="false" ht="31.5" hidden="false" customHeight="true" outlineLevel="0" collapsed="false">
      <c r="A183" s="6"/>
      <c r="B183" s="6"/>
      <c r="C183" s="6"/>
      <c r="D183" s="6" t="s">
        <v>108</v>
      </c>
      <c r="E183" s="6" t="s">
        <v>109</v>
      </c>
      <c r="F183" s="6" t="s">
        <v>108</v>
      </c>
      <c r="G183" s="6" t="s">
        <v>109</v>
      </c>
    </row>
    <row r="184" customFormat="false" ht="24" hidden="false" customHeight="true" outlineLevel="0" collapsed="false">
      <c r="A184" s="26" t="s">
        <v>33</v>
      </c>
      <c r="B184" s="37" t="n">
        <v>1</v>
      </c>
      <c r="C184" s="26" t="n">
        <v>30</v>
      </c>
      <c r="D184" s="38" t="n">
        <v>0.5</v>
      </c>
      <c r="E184" s="39" t="n">
        <f aca="false">(B184*C184)*D184</f>
        <v>15</v>
      </c>
      <c r="F184" s="40" t="n">
        <f aca="false">(252/365)</f>
        <v>0.69041095890411</v>
      </c>
      <c r="G184" s="39" t="n">
        <f aca="false">(B184*C184)*F184</f>
        <v>20.7123287671233</v>
      </c>
    </row>
    <row r="185" customFormat="false" ht="24" hidden="false" customHeight="true" outlineLevel="0" collapsed="false">
      <c r="A185" s="26" t="s">
        <v>110</v>
      </c>
      <c r="B185" s="37" t="n">
        <v>1</v>
      </c>
      <c r="C185" s="26" t="n">
        <v>1</v>
      </c>
      <c r="D185" s="38" t="n">
        <v>1</v>
      </c>
      <c r="E185" s="39" t="n">
        <f aca="false">(B185*C185)*D185</f>
        <v>1</v>
      </c>
      <c r="F185" s="40" t="n">
        <v>1</v>
      </c>
      <c r="G185" s="39" t="n">
        <f aca="false">(B185*C185)*F185</f>
        <v>1</v>
      </c>
    </row>
    <row r="186" customFormat="false" ht="24" hidden="false" customHeight="true" outlineLevel="0" collapsed="false">
      <c r="A186" s="26" t="s">
        <v>111</v>
      </c>
      <c r="B186" s="37" t="n">
        <v>0.0922</v>
      </c>
      <c r="C186" s="26" t="n">
        <v>15</v>
      </c>
      <c r="D186" s="38" t="n">
        <v>0.5</v>
      </c>
      <c r="E186" s="39" t="n">
        <f aca="false">(B186*C186)*D186</f>
        <v>0.6915</v>
      </c>
      <c r="F186" s="40" t="n">
        <f aca="false">(252/365)</f>
        <v>0.69041095890411</v>
      </c>
      <c r="G186" s="39" t="n">
        <f aca="false">(B186*C186)*F186</f>
        <v>0.954838356164384</v>
      </c>
    </row>
    <row r="187" customFormat="false" ht="24" hidden="false" customHeight="true" outlineLevel="0" collapsed="false">
      <c r="A187" s="26" t="s">
        <v>112</v>
      </c>
      <c r="B187" s="37" t="n">
        <v>1</v>
      </c>
      <c r="C187" s="26" t="n">
        <v>5</v>
      </c>
      <c r="D187" s="38" t="n">
        <v>0.5</v>
      </c>
      <c r="E187" s="39" t="n">
        <f aca="false">(B187*C187)*D187</f>
        <v>2.5</v>
      </c>
      <c r="F187" s="40" t="n">
        <f aca="false">(252/365)</f>
        <v>0.69041095890411</v>
      </c>
      <c r="G187" s="39" t="n">
        <f aca="false">(B187*C187)*F187</f>
        <v>3.45205479452055</v>
      </c>
    </row>
    <row r="188" customFormat="false" ht="24" hidden="false" customHeight="true" outlineLevel="0" collapsed="false">
      <c r="A188" s="26" t="s">
        <v>113</v>
      </c>
      <c r="B188" s="37" t="n">
        <v>0.1344</v>
      </c>
      <c r="C188" s="26" t="n">
        <v>2</v>
      </c>
      <c r="D188" s="38" t="n">
        <v>1</v>
      </c>
      <c r="E188" s="39" t="n">
        <f aca="false">(B188*C188)*D188</f>
        <v>0.2688</v>
      </c>
      <c r="F188" s="40" t="n">
        <v>1</v>
      </c>
      <c r="G188" s="39" t="n">
        <f aca="false">(B188*C188)*F188</f>
        <v>0.2688</v>
      </c>
    </row>
    <row r="189" customFormat="false" ht="24" hidden="false" customHeight="true" outlineLevel="0" collapsed="false">
      <c r="A189" s="26" t="s">
        <v>114</v>
      </c>
      <c r="B189" s="37" t="n">
        <v>0.0305</v>
      </c>
      <c r="C189" s="26" t="n">
        <v>2</v>
      </c>
      <c r="D189" s="38" t="n">
        <v>0.5</v>
      </c>
      <c r="E189" s="39" t="n">
        <f aca="false">(B189*C189)*D189</f>
        <v>0.0305</v>
      </c>
      <c r="F189" s="40" t="n">
        <f aca="false">(252/365)</f>
        <v>0.69041095890411</v>
      </c>
      <c r="G189" s="39" t="n">
        <f aca="false">(B189*C189)*F189</f>
        <v>0.0421150684931507</v>
      </c>
    </row>
    <row r="190" customFormat="false" ht="24" hidden="false" customHeight="true" outlineLevel="0" collapsed="false">
      <c r="A190" s="26" t="s">
        <v>115</v>
      </c>
      <c r="B190" s="37" t="n">
        <v>0.0118</v>
      </c>
      <c r="C190" s="26" t="n">
        <v>3</v>
      </c>
      <c r="D190" s="38" t="n">
        <v>0.5</v>
      </c>
      <c r="E190" s="39" t="n">
        <f aca="false">(B190*C190)*D190</f>
        <v>0.0177</v>
      </c>
      <c r="F190" s="40" t="n">
        <v>1</v>
      </c>
      <c r="G190" s="39" t="n">
        <f aca="false">(B190*C190)*F190</f>
        <v>0.0354</v>
      </c>
    </row>
    <row r="191" customFormat="false" ht="24" hidden="false" customHeight="true" outlineLevel="0" collapsed="false">
      <c r="A191" s="26" t="s">
        <v>116</v>
      </c>
      <c r="B191" s="37" t="n">
        <v>0.02</v>
      </c>
      <c r="C191" s="26" t="n">
        <v>1</v>
      </c>
      <c r="D191" s="38" t="n">
        <v>1</v>
      </c>
      <c r="E191" s="39" t="n">
        <f aca="false">(B191*C191)*D191</f>
        <v>0.02</v>
      </c>
      <c r="F191" s="40" t="n">
        <v>1</v>
      </c>
      <c r="G191" s="39" t="n">
        <f aca="false">(B191*C191)*F191</f>
        <v>0.02</v>
      </c>
    </row>
    <row r="192" customFormat="false" ht="24" hidden="false" customHeight="true" outlineLevel="0" collapsed="false">
      <c r="A192" s="26" t="s">
        <v>117</v>
      </c>
      <c r="B192" s="37" t="n">
        <v>0.004</v>
      </c>
      <c r="C192" s="26" t="n">
        <v>1</v>
      </c>
      <c r="D192" s="38" t="n">
        <v>1</v>
      </c>
      <c r="E192" s="39" t="n">
        <f aca="false">(B192*C192)*D192</f>
        <v>0.004</v>
      </c>
      <c r="F192" s="40" t="n">
        <v>1</v>
      </c>
      <c r="G192" s="39" t="n">
        <f aca="false">(B192*C192)*F192</f>
        <v>0.004</v>
      </c>
    </row>
    <row r="193" customFormat="false" ht="24" hidden="false" customHeight="true" outlineLevel="0" collapsed="false">
      <c r="A193" s="26" t="s">
        <v>118</v>
      </c>
      <c r="B193" s="37" t="n">
        <v>0.0143</v>
      </c>
      <c r="C193" s="26" t="n">
        <v>20</v>
      </c>
      <c r="D193" s="38" t="n">
        <v>0.5</v>
      </c>
      <c r="E193" s="39" t="n">
        <f aca="false">(B193*C193)*D193</f>
        <v>0.143</v>
      </c>
      <c r="F193" s="40" t="n">
        <f aca="false">(252/365)</f>
        <v>0.69041095890411</v>
      </c>
      <c r="G193" s="39" t="n">
        <f aca="false">(B193*C193)*F193</f>
        <v>0.197457534246575</v>
      </c>
    </row>
    <row r="194" customFormat="false" ht="24" hidden="false" customHeight="true" outlineLevel="0" collapsed="false">
      <c r="A194" s="26" t="s">
        <v>119</v>
      </c>
      <c r="B194" s="37" t="n">
        <v>0.0197</v>
      </c>
      <c r="C194" s="26" t="n">
        <v>180</v>
      </c>
      <c r="D194" s="38" t="n">
        <v>0.5</v>
      </c>
      <c r="E194" s="39" t="n">
        <f aca="false">(B194*C194)*D194</f>
        <v>1.773</v>
      </c>
      <c r="F194" s="40" t="n">
        <f aca="false">(252/365)</f>
        <v>0.69041095890411</v>
      </c>
      <c r="G194" s="39" t="n">
        <f aca="false">(B194*C194)*F194</f>
        <v>2.44819726027397</v>
      </c>
    </row>
    <row r="195" customFormat="false" ht="24" hidden="false" customHeight="true" outlineLevel="0" collapsed="false">
      <c r="A195" s="26" t="s">
        <v>120</v>
      </c>
      <c r="B195" s="37" t="n">
        <v>0.0016</v>
      </c>
      <c r="C195" s="26" t="n">
        <v>6</v>
      </c>
      <c r="D195" s="38" t="n">
        <v>1</v>
      </c>
      <c r="E195" s="39" t="n">
        <f aca="false">(B195*C195)*D195</f>
        <v>0.0096</v>
      </c>
      <c r="F195" s="40" t="n">
        <v>1</v>
      </c>
      <c r="G195" s="39" t="n">
        <f aca="false">(B195*C195)*F195</f>
        <v>0.0096</v>
      </c>
    </row>
    <row r="196" customFormat="false" ht="24" hidden="false" customHeight="true" outlineLevel="0" collapsed="false">
      <c r="A196" s="8"/>
      <c r="B196" s="8"/>
      <c r="C196" s="8"/>
      <c r="D196" s="8"/>
      <c r="E196" s="8"/>
      <c r="F196" s="8"/>
      <c r="G196" s="8"/>
    </row>
    <row r="197" customFormat="false" ht="24" hidden="false" customHeight="true" outlineLevel="0" collapsed="false">
      <c r="A197" s="6" t="s">
        <v>121</v>
      </c>
      <c r="B197" s="6"/>
      <c r="C197" s="6"/>
      <c r="D197" s="6"/>
      <c r="E197" s="8"/>
      <c r="F197" s="8"/>
      <c r="G197" s="8"/>
    </row>
    <row r="198" customFormat="false" ht="24" hidden="false" customHeight="true" outlineLevel="0" collapsed="false">
      <c r="A198" s="6" t="s">
        <v>122</v>
      </c>
      <c r="B198" s="6" t="s">
        <v>123</v>
      </c>
      <c r="C198" s="6"/>
      <c r="D198" s="6"/>
      <c r="E198" s="8"/>
      <c r="F198" s="8"/>
      <c r="G198" s="8"/>
    </row>
    <row r="199" customFormat="false" ht="26.25" hidden="false" customHeight="true" outlineLevel="0" collapsed="false">
      <c r="A199" s="6"/>
      <c r="B199" s="6" t="s">
        <v>124</v>
      </c>
      <c r="C199" s="6" t="s">
        <v>125</v>
      </c>
      <c r="D199" s="6" t="s">
        <v>126</v>
      </c>
      <c r="E199" s="8"/>
      <c r="F199" s="8"/>
      <c r="G199" s="8"/>
    </row>
    <row r="200" customFormat="false" ht="24" hidden="false" customHeight="true" outlineLevel="0" collapsed="false">
      <c r="A200" s="26" t="s">
        <v>33</v>
      </c>
      <c r="B200" s="37" t="n">
        <f aca="false">E184</f>
        <v>15</v>
      </c>
      <c r="C200" s="37" t="n">
        <f aca="false">E184</f>
        <v>15</v>
      </c>
      <c r="D200" s="37" t="n">
        <f aca="false">G184</f>
        <v>20.7123287671233</v>
      </c>
      <c r="E200" s="8"/>
      <c r="F200" s="8"/>
      <c r="G200" s="8"/>
    </row>
    <row r="201" customFormat="false" ht="24" hidden="false" customHeight="true" outlineLevel="0" collapsed="false">
      <c r="A201" s="26" t="s">
        <v>110</v>
      </c>
      <c r="B201" s="37" t="n">
        <f aca="false">E185</f>
        <v>1</v>
      </c>
      <c r="C201" s="37" t="n">
        <f aca="false">E185</f>
        <v>1</v>
      </c>
      <c r="D201" s="37" t="n">
        <f aca="false">G185</f>
        <v>1</v>
      </c>
      <c r="E201" s="8"/>
      <c r="F201" s="8"/>
      <c r="G201" s="8"/>
    </row>
    <row r="202" customFormat="false" ht="24" hidden="false" customHeight="true" outlineLevel="0" collapsed="false">
      <c r="A202" s="26" t="s">
        <v>111</v>
      </c>
      <c r="B202" s="37" t="n">
        <f aca="false">E186</f>
        <v>0.6915</v>
      </c>
      <c r="C202" s="37" t="n">
        <f aca="false">E186</f>
        <v>0.6915</v>
      </c>
      <c r="D202" s="37" t="n">
        <f aca="false">G186</f>
        <v>0.954838356164384</v>
      </c>
      <c r="E202" s="8"/>
      <c r="F202" s="8"/>
      <c r="G202" s="8"/>
    </row>
    <row r="203" customFormat="false" ht="24" hidden="false" customHeight="true" outlineLevel="0" collapsed="false">
      <c r="A203" s="26" t="s">
        <v>112</v>
      </c>
      <c r="B203" s="37" t="n">
        <f aca="false">E187</f>
        <v>2.5</v>
      </c>
      <c r="C203" s="37" t="n">
        <f aca="false">E187</f>
        <v>2.5</v>
      </c>
      <c r="D203" s="37" t="n">
        <f aca="false">G187</f>
        <v>3.45205479452055</v>
      </c>
      <c r="E203" s="16"/>
      <c r="F203" s="16"/>
      <c r="G203" s="16"/>
    </row>
    <row r="204" customFormat="false" ht="24" hidden="false" customHeight="true" outlineLevel="0" collapsed="false">
      <c r="A204" s="26" t="s">
        <v>113</v>
      </c>
      <c r="B204" s="37" t="n">
        <f aca="false">E188</f>
        <v>0.2688</v>
      </c>
      <c r="C204" s="37" t="n">
        <f aca="false">E188</f>
        <v>0.2688</v>
      </c>
      <c r="D204" s="37" t="n">
        <f aca="false">G188</f>
        <v>0.2688</v>
      </c>
      <c r="E204" s="16"/>
      <c r="F204" s="16"/>
      <c r="G204" s="16"/>
    </row>
    <row r="205" customFormat="false" ht="24" hidden="false" customHeight="true" outlineLevel="0" collapsed="false">
      <c r="A205" s="26" t="s">
        <v>114</v>
      </c>
      <c r="B205" s="37" t="n">
        <f aca="false">E189</f>
        <v>0.0305</v>
      </c>
      <c r="C205" s="37" t="n">
        <f aca="false">E189</f>
        <v>0.0305</v>
      </c>
      <c r="D205" s="37" t="n">
        <f aca="false">G189</f>
        <v>0.0421150684931507</v>
      </c>
      <c r="E205" s="16"/>
      <c r="F205" s="16"/>
      <c r="G205" s="16"/>
    </row>
    <row r="206" customFormat="false" ht="24" hidden="false" customHeight="true" outlineLevel="0" collapsed="false">
      <c r="A206" s="26" t="s">
        <v>115</v>
      </c>
      <c r="B206" s="37" t="n">
        <f aca="false">E190</f>
        <v>0.0177</v>
      </c>
      <c r="C206" s="37" t="n">
        <f aca="false">E190</f>
        <v>0.0177</v>
      </c>
      <c r="D206" s="37" t="n">
        <f aca="false">G190</f>
        <v>0.0354</v>
      </c>
      <c r="E206" s="8"/>
      <c r="F206" s="8"/>
      <c r="G206" s="8"/>
    </row>
    <row r="207" customFormat="false" ht="24" hidden="false" customHeight="true" outlineLevel="0" collapsed="false">
      <c r="A207" s="26" t="s">
        <v>116</v>
      </c>
      <c r="B207" s="37" t="n">
        <f aca="false">E191</f>
        <v>0.02</v>
      </c>
      <c r="C207" s="37" t="n">
        <f aca="false">E191</f>
        <v>0.02</v>
      </c>
      <c r="D207" s="37" t="n">
        <f aca="false">G191</f>
        <v>0.02</v>
      </c>
      <c r="E207" s="8"/>
      <c r="F207" s="8"/>
      <c r="G207" s="8"/>
    </row>
    <row r="208" customFormat="false" ht="24" hidden="false" customHeight="true" outlineLevel="0" collapsed="false">
      <c r="A208" s="26" t="s">
        <v>117</v>
      </c>
      <c r="B208" s="37" t="n">
        <f aca="false">E192</f>
        <v>0.004</v>
      </c>
      <c r="C208" s="37" t="n">
        <f aca="false">E192</f>
        <v>0.004</v>
      </c>
      <c r="D208" s="37" t="n">
        <f aca="false">G192</f>
        <v>0.004</v>
      </c>
      <c r="E208" s="8"/>
      <c r="F208" s="8"/>
      <c r="G208" s="8"/>
    </row>
    <row r="209" customFormat="false" ht="24" hidden="false" customHeight="true" outlineLevel="0" collapsed="false">
      <c r="A209" s="26" t="s">
        <v>118</v>
      </c>
      <c r="B209" s="37" t="n">
        <f aca="false">E193</f>
        <v>0.143</v>
      </c>
      <c r="C209" s="37" t="n">
        <f aca="false">E193</f>
        <v>0.143</v>
      </c>
      <c r="D209" s="37" t="n">
        <f aca="false">G193</f>
        <v>0.197457534246575</v>
      </c>
      <c r="E209" s="8"/>
      <c r="F209" s="8"/>
      <c r="G209" s="8"/>
    </row>
    <row r="210" customFormat="false" ht="24" hidden="false" customHeight="true" outlineLevel="0" collapsed="false">
      <c r="A210" s="26" t="s">
        <v>119</v>
      </c>
      <c r="B210" s="37" t="n">
        <f aca="false">E194</f>
        <v>1.773</v>
      </c>
      <c r="C210" s="37" t="n">
        <f aca="false">E194</f>
        <v>1.773</v>
      </c>
      <c r="D210" s="37" t="n">
        <f aca="false">G194</f>
        <v>2.44819726027397</v>
      </c>
      <c r="E210" s="8"/>
      <c r="F210" s="8"/>
      <c r="G210" s="8"/>
    </row>
    <row r="211" customFormat="false" ht="24" hidden="false" customHeight="true" outlineLevel="0" collapsed="false">
      <c r="A211" s="26" t="s">
        <v>120</v>
      </c>
      <c r="B211" s="37" t="n">
        <f aca="false">E195</f>
        <v>0.0096</v>
      </c>
      <c r="C211" s="37" t="n">
        <f aca="false">E195</f>
        <v>0.0096</v>
      </c>
      <c r="D211" s="37" t="n">
        <f aca="false">G195</f>
        <v>0.0096</v>
      </c>
      <c r="E211" s="8"/>
      <c r="F211" s="8"/>
      <c r="G211" s="8"/>
    </row>
    <row r="212" customFormat="false" ht="24" hidden="false" customHeight="true" outlineLevel="0" collapsed="false">
      <c r="A212" s="6" t="s">
        <v>127</v>
      </c>
      <c r="B212" s="41" t="n">
        <f aca="false">SUM(B200:B211)</f>
        <v>21.4581</v>
      </c>
      <c r="C212" s="41" t="n">
        <f aca="false">SUM(C200:C211)</f>
        <v>21.4581</v>
      </c>
      <c r="D212" s="41" t="n">
        <f aca="false">SUM(D200:D211)</f>
        <v>29.1447917808219</v>
      </c>
      <c r="E212" s="8"/>
      <c r="F212" s="8"/>
      <c r="G212" s="8"/>
    </row>
    <row r="213" customFormat="false" ht="24" hidden="false" customHeight="true" outlineLevel="0" collapsed="false">
      <c r="A213" s="8"/>
      <c r="B213" s="8"/>
      <c r="C213" s="8"/>
      <c r="D213" s="8"/>
      <c r="E213" s="8"/>
      <c r="F213" s="8"/>
      <c r="G213" s="8"/>
    </row>
    <row r="214" customFormat="false" ht="24" hidden="false" customHeight="true" outlineLevel="0" collapsed="false">
      <c r="A214" s="12" t="s">
        <v>128</v>
      </c>
      <c r="B214" s="12"/>
      <c r="C214" s="12"/>
      <c r="D214" s="12"/>
      <c r="E214" s="12"/>
      <c r="F214" s="12"/>
      <c r="G214" s="12"/>
    </row>
    <row r="215" customFormat="false" ht="24" hidden="false" customHeight="true" outlineLevel="0" collapsed="false">
      <c r="A215" s="8"/>
      <c r="B215" s="8"/>
      <c r="C215" s="8"/>
      <c r="D215" s="8"/>
      <c r="E215" s="8"/>
      <c r="F215" s="8"/>
      <c r="G215" s="8"/>
    </row>
    <row r="216" customFormat="false" ht="24" hidden="false" customHeight="true" outlineLevel="0" collapsed="false">
      <c r="A216" s="7" t="s">
        <v>129</v>
      </c>
      <c r="B216" s="7"/>
      <c r="C216" s="7"/>
      <c r="D216" s="7"/>
      <c r="E216" s="8"/>
      <c r="F216" s="8"/>
      <c r="G216" s="8"/>
    </row>
    <row r="217" customFormat="false" ht="24" hidden="false" customHeight="true" outlineLevel="0" collapsed="false">
      <c r="A217" s="7" t="s">
        <v>10</v>
      </c>
      <c r="B217" s="7" t="s">
        <v>11</v>
      </c>
      <c r="C217" s="7" t="s">
        <v>130</v>
      </c>
      <c r="D217" s="7" t="s">
        <v>131</v>
      </c>
      <c r="E217" s="8"/>
      <c r="F217" s="8"/>
      <c r="G217" s="8"/>
    </row>
    <row r="218" customFormat="false" ht="24" hidden="false" customHeight="true" outlineLevel="0" collapsed="false">
      <c r="A218" s="9" t="s">
        <v>19</v>
      </c>
      <c r="B218" s="13" t="n">
        <f aca="false">G31+E121+E176</f>
        <v>0</v>
      </c>
      <c r="C218" s="23" t="n">
        <v>30</v>
      </c>
      <c r="D218" s="11" t="n">
        <f aca="false">B218/C218</f>
        <v>0</v>
      </c>
      <c r="E218" s="8"/>
      <c r="F218" s="8"/>
      <c r="G218" s="8"/>
    </row>
    <row r="219" customFormat="false" ht="24" hidden="false" customHeight="true" outlineLevel="0" collapsed="false">
      <c r="A219" s="8"/>
      <c r="B219" s="8"/>
      <c r="C219" s="8"/>
      <c r="D219" s="8"/>
      <c r="E219" s="8"/>
      <c r="F219" s="8"/>
      <c r="G219" s="8"/>
    </row>
    <row r="220" customFormat="false" ht="24" hidden="false" customHeight="true" outlineLevel="0" collapsed="false">
      <c r="A220" s="6" t="s">
        <v>128</v>
      </c>
      <c r="B220" s="6"/>
      <c r="C220" s="6"/>
      <c r="D220" s="6"/>
      <c r="E220" s="6"/>
      <c r="F220" s="8"/>
      <c r="G220" s="8"/>
    </row>
    <row r="221" customFormat="false" ht="33.75" hidden="false" customHeight="true" outlineLevel="0" collapsed="false">
      <c r="A221" s="7" t="s">
        <v>10</v>
      </c>
      <c r="B221" s="7" t="s">
        <v>131</v>
      </c>
      <c r="C221" s="6" t="s">
        <v>132</v>
      </c>
      <c r="D221" s="7" t="s">
        <v>133</v>
      </c>
      <c r="E221" s="7" t="s">
        <v>134</v>
      </c>
      <c r="F221" s="8"/>
      <c r="G221" s="8"/>
    </row>
    <row r="222" customFormat="false" ht="24" hidden="false" customHeight="true" outlineLevel="0" collapsed="false">
      <c r="A222" s="9" t="s">
        <v>19</v>
      </c>
      <c r="B222" s="13" t="n">
        <f aca="false">D218</f>
        <v>0</v>
      </c>
      <c r="C222" s="42" t="n">
        <f aca="false">D212</f>
        <v>29.1447917808219</v>
      </c>
      <c r="D222" s="13" t="n">
        <f aca="false">B222*C222</f>
        <v>0</v>
      </c>
      <c r="E222" s="11" t="n">
        <f aca="false">D222/12</f>
        <v>0</v>
      </c>
      <c r="F222" s="8"/>
      <c r="G222" s="8"/>
    </row>
    <row r="223" customFormat="false" ht="24" hidden="false" customHeight="true" outlineLevel="0" collapsed="false">
      <c r="A223" s="8"/>
      <c r="B223" s="8"/>
      <c r="C223" s="8"/>
      <c r="D223" s="8"/>
      <c r="E223" s="8"/>
      <c r="F223" s="8"/>
      <c r="G223" s="8"/>
    </row>
    <row r="224" customFormat="false" ht="24" hidden="false" customHeight="true" outlineLevel="0" collapsed="false">
      <c r="A224" s="12" t="s">
        <v>135</v>
      </c>
      <c r="B224" s="12"/>
      <c r="C224" s="12"/>
      <c r="D224" s="12"/>
      <c r="E224" s="12"/>
      <c r="F224" s="12"/>
      <c r="G224" s="12"/>
    </row>
    <row r="225" customFormat="false" ht="22.5" hidden="false" customHeight="true" outlineLevel="0" collapsed="false">
      <c r="A225" s="8"/>
      <c r="B225" s="8"/>
      <c r="C225" s="8"/>
      <c r="D225" s="8"/>
      <c r="E225" s="8"/>
      <c r="F225" s="8"/>
      <c r="G225" s="8"/>
    </row>
    <row r="226" customFormat="false" ht="22.5" hidden="false" customHeight="true" outlineLevel="0" collapsed="false">
      <c r="A226" s="7" t="s">
        <v>136</v>
      </c>
      <c r="B226" s="7"/>
      <c r="C226" s="7"/>
      <c r="D226" s="7"/>
      <c r="E226" s="8"/>
      <c r="F226" s="8"/>
      <c r="G226" s="8"/>
    </row>
    <row r="227" customFormat="false" ht="22.5" hidden="false" customHeight="true" outlineLevel="0" collapsed="false">
      <c r="A227" s="7" t="s">
        <v>10</v>
      </c>
      <c r="B227" s="7" t="s">
        <v>11</v>
      </c>
      <c r="C227" s="7" t="s">
        <v>137</v>
      </c>
      <c r="D227" s="7" t="s">
        <v>18</v>
      </c>
      <c r="E227" s="43"/>
      <c r="F227" s="43"/>
      <c r="G227" s="43"/>
    </row>
    <row r="228" customFormat="false" ht="24" hidden="false" customHeight="true" outlineLevel="0" collapsed="false">
      <c r="A228" s="9" t="s">
        <v>138</v>
      </c>
      <c r="B228" s="13" t="n">
        <f aca="false">G31+E121+E176</f>
        <v>0</v>
      </c>
      <c r="C228" s="9" t="n">
        <f aca="false">E11</f>
        <v>200</v>
      </c>
      <c r="D228" s="11" t="n">
        <f aca="false">B228/C228</f>
        <v>0</v>
      </c>
      <c r="E228" s="18"/>
      <c r="F228" s="18"/>
      <c r="G228" s="18"/>
    </row>
    <row r="229" customFormat="false" ht="24" hidden="false" customHeight="true" outlineLevel="0" collapsed="false">
      <c r="A229" s="8"/>
      <c r="B229" s="8"/>
      <c r="C229" s="8"/>
      <c r="D229" s="8"/>
      <c r="E229" s="8"/>
      <c r="F229" s="8"/>
      <c r="G229" s="8"/>
    </row>
    <row r="230" customFormat="false" ht="24" hidden="false" customHeight="true" outlineLevel="0" collapsed="false">
      <c r="A230" s="7" t="s">
        <v>135</v>
      </c>
      <c r="B230" s="7"/>
      <c r="C230" s="7"/>
      <c r="D230" s="7"/>
      <c r="E230" s="8"/>
      <c r="F230" s="8"/>
      <c r="G230" s="8"/>
    </row>
    <row r="231" customFormat="false" ht="30" hidden="false" customHeight="true" outlineLevel="0" collapsed="false">
      <c r="A231" s="7" t="s">
        <v>10</v>
      </c>
      <c r="B231" s="7" t="s">
        <v>139</v>
      </c>
      <c r="C231" s="6" t="s">
        <v>140</v>
      </c>
      <c r="D231" s="7" t="s">
        <v>18</v>
      </c>
      <c r="E231" s="8"/>
      <c r="F231" s="8"/>
      <c r="G231" s="8"/>
    </row>
    <row r="232" customFormat="false" ht="24" hidden="false" customHeight="true" outlineLevel="0" collapsed="false">
      <c r="A232" s="9" t="s">
        <v>19</v>
      </c>
      <c r="B232" s="13" t="n">
        <f aca="false">D228</f>
        <v>0</v>
      </c>
      <c r="C232" s="9" t="n">
        <v>0</v>
      </c>
      <c r="D232" s="11" t="n">
        <f aca="false">B232*C232</f>
        <v>0</v>
      </c>
      <c r="E232" s="8"/>
      <c r="F232" s="8"/>
      <c r="G232" s="8"/>
    </row>
    <row r="233" customFormat="false" ht="24" hidden="false" customHeight="true" outlineLevel="0" collapsed="false">
      <c r="A233" s="8"/>
      <c r="B233" s="8"/>
      <c r="C233" s="8"/>
      <c r="D233" s="8"/>
      <c r="E233" s="8"/>
      <c r="F233" s="8"/>
      <c r="G233" s="8"/>
    </row>
    <row r="234" customFormat="false" ht="24" hidden="false" customHeight="true" outlineLevel="0" collapsed="false">
      <c r="A234" s="5" t="s">
        <v>101</v>
      </c>
      <c r="B234" s="5"/>
      <c r="C234" s="5"/>
      <c r="D234" s="5"/>
      <c r="E234" s="5"/>
      <c r="F234" s="5"/>
      <c r="G234" s="5"/>
    </row>
    <row r="235" customFormat="false" ht="24" hidden="false" customHeight="true" outlineLevel="0" collapsed="false">
      <c r="A235" s="8"/>
      <c r="B235" s="8"/>
      <c r="C235" s="8"/>
      <c r="D235" s="8"/>
      <c r="E235" s="8"/>
      <c r="F235" s="8"/>
      <c r="G235" s="8"/>
    </row>
    <row r="236" customFormat="false" ht="24" hidden="false" customHeight="true" outlineLevel="0" collapsed="false">
      <c r="A236" s="7" t="s">
        <v>101</v>
      </c>
      <c r="B236" s="7"/>
      <c r="C236" s="7"/>
      <c r="D236" s="7"/>
      <c r="E236" s="8"/>
      <c r="F236" s="8"/>
      <c r="G236" s="8"/>
    </row>
    <row r="237" customFormat="false" ht="24" hidden="false" customHeight="true" outlineLevel="0" collapsed="false">
      <c r="A237" s="7" t="s">
        <v>10</v>
      </c>
      <c r="B237" s="7" t="s">
        <v>141</v>
      </c>
      <c r="C237" s="7" t="s">
        <v>142</v>
      </c>
      <c r="D237" s="7" t="s">
        <v>24</v>
      </c>
      <c r="E237" s="8"/>
      <c r="F237" s="8"/>
      <c r="G237" s="8"/>
    </row>
    <row r="238" customFormat="false" ht="24" hidden="false" customHeight="true" outlineLevel="0" collapsed="false">
      <c r="A238" s="9" t="s">
        <v>19</v>
      </c>
      <c r="B238" s="13" t="n">
        <f aca="false">E222</f>
        <v>0</v>
      </c>
      <c r="C238" s="13" t="n">
        <f aca="false">D232</f>
        <v>0</v>
      </c>
      <c r="D238" s="11" t="n">
        <f aca="false">B238+C238</f>
        <v>0</v>
      </c>
      <c r="E238" s="8"/>
      <c r="F238" s="8"/>
      <c r="G238" s="8"/>
    </row>
    <row r="239" customFormat="false" ht="24" hidden="false" customHeight="true" outlineLevel="0" collapsed="false">
      <c r="A239" s="8"/>
      <c r="B239" s="8"/>
      <c r="C239" s="8"/>
      <c r="D239" s="8"/>
      <c r="E239" s="8"/>
      <c r="F239" s="8"/>
      <c r="G239" s="8"/>
    </row>
    <row r="240" customFormat="false" ht="24" hidden="false" customHeight="true" outlineLevel="0" collapsed="false">
      <c r="A240" s="5" t="s">
        <v>143</v>
      </c>
      <c r="B240" s="5"/>
      <c r="C240" s="5"/>
      <c r="D240" s="5"/>
      <c r="E240" s="5"/>
      <c r="F240" s="5"/>
      <c r="G240" s="5"/>
    </row>
    <row r="241" customFormat="false" ht="24" hidden="false" customHeight="true" outlineLevel="0" collapsed="false">
      <c r="A241" s="4"/>
      <c r="B241" s="4"/>
      <c r="C241" s="4"/>
      <c r="D241" s="8"/>
      <c r="E241" s="4"/>
      <c r="F241" s="8"/>
      <c r="G241" s="8"/>
    </row>
    <row r="242" customFormat="false" ht="24" hidden="false" customHeight="true" outlineLevel="0" collapsed="false">
      <c r="A242" s="7" t="s">
        <v>144</v>
      </c>
      <c r="B242" s="7"/>
      <c r="C242" s="7"/>
      <c r="D242" s="7"/>
      <c r="E242" s="44"/>
      <c r="F242" s="8"/>
      <c r="G242" s="8"/>
    </row>
    <row r="243" customFormat="false" ht="24" hidden="false" customHeight="true" outlineLevel="0" collapsed="false">
      <c r="A243" s="7" t="s">
        <v>145</v>
      </c>
      <c r="B243" s="45" t="s">
        <v>146</v>
      </c>
      <c r="C243" s="45" t="s">
        <v>147</v>
      </c>
      <c r="D243" s="7" t="s">
        <v>18</v>
      </c>
      <c r="E243" s="8"/>
      <c r="F243" s="8"/>
      <c r="G243" s="8"/>
    </row>
    <row r="244" customFormat="false" ht="24" hidden="false" customHeight="true" outlineLevel="0" collapsed="false">
      <c r="A244" s="9" t="s">
        <v>148</v>
      </c>
      <c r="B244" s="46" t="n">
        <v>3</v>
      </c>
      <c r="C244" s="47" t="n">
        <v>0</v>
      </c>
      <c r="D244" s="17" t="n">
        <f aca="false">C244*B244</f>
        <v>0</v>
      </c>
      <c r="E244" s="8"/>
      <c r="F244" s="8"/>
      <c r="G244" s="8"/>
    </row>
    <row r="245" customFormat="false" ht="24" hidden="false" customHeight="true" outlineLevel="0" collapsed="false">
      <c r="A245" s="48" t="s">
        <v>149</v>
      </c>
      <c r="B245" s="46" t="n">
        <v>3</v>
      </c>
      <c r="C245" s="47" t="n">
        <v>0</v>
      </c>
      <c r="D245" s="17" t="n">
        <f aca="false">C245*B245</f>
        <v>0</v>
      </c>
      <c r="E245" s="8"/>
      <c r="F245" s="8"/>
      <c r="G245" s="8"/>
    </row>
    <row r="246" customFormat="false" ht="24" hidden="false" customHeight="true" outlineLevel="0" collapsed="false">
      <c r="A246" s="9" t="s">
        <v>150</v>
      </c>
      <c r="B246" s="46" t="n">
        <v>2</v>
      </c>
      <c r="C246" s="47" t="n">
        <v>0</v>
      </c>
      <c r="D246" s="17" t="n">
        <f aca="false">C246*B246</f>
        <v>0</v>
      </c>
      <c r="E246" s="8"/>
      <c r="F246" s="8"/>
      <c r="G246" s="8"/>
    </row>
    <row r="247" customFormat="false" ht="24" hidden="false" customHeight="true" outlineLevel="0" collapsed="false">
      <c r="A247" s="9" t="s">
        <v>151</v>
      </c>
      <c r="B247" s="46" t="n">
        <v>1</v>
      </c>
      <c r="C247" s="47" t="n">
        <v>0</v>
      </c>
      <c r="D247" s="17" t="n">
        <f aca="false">C247*B247</f>
        <v>0</v>
      </c>
      <c r="E247" s="8"/>
      <c r="F247" s="8"/>
      <c r="G247" s="8"/>
    </row>
    <row r="248" customFormat="false" ht="24" hidden="false" customHeight="true" outlineLevel="0" collapsed="false">
      <c r="A248" s="7" t="s">
        <v>152</v>
      </c>
      <c r="B248" s="7"/>
      <c r="C248" s="7"/>
      <c r="D248" s="49" t="n">
        <f aca="false">SUM(D244:D247)</f>
        <v>0</v>
      </c>
      <c r="E248" s="8"/>
      <c r="F248" s="8"/>
      <c r="G248" s="8"/>
    </row>
    <row r="249" customFormat="false" ht="24" hidden="false" customHeight="true" outlineLevel="0" collapsed="false">
      <c r="A249" s="8"/>
      <c r="B249" s="50"/>
      <c r="C249" s="50"/>
      <c r="D249" s="50"/>
      <c r="E249" s="50"/>
      <c r="F249" s="8"/>
      <c r="G249" s="8"/>
    </row>
    <row r="250" customFormat="false" ht="24" hidden="false" customHeight="true" outlineLevel="0" collapsed="false">
      <c r="A250" s="7" t="s">
        <v>153</v>
      </c>
      <c r="B250" s="7"/>
      <c r="C250" s="7"/>
      <c r="D250" s="4"/>
      <c r="E250" s="4"/>
      <c r="F250" s="8"/>
      <c r="G250" s="8"/>
    </row>
    <row r="251" customFormat="false" ht="24" hidden="false" customHeight="true" outlineLevel="0" collapsed="false">
      <c r="A251" s="7" t="s">
        <v>10</v>
      </c>
      <c r="B251" s="7" t="s">
        <v>133</v>
      </c>
      <c r="C251" s="7" t="s">
        <v>134</v>
      </c>
      <c r="D251" s="4"/>
      <c r="E251" s="4"/>
      <c r="F251" s="8"/>
      <c r="G251" s="8"/>
    </row>
    <row r="252" customFormat="false" ht="24" hidden="false" customHeight="true" outlineLevel="0" collapsed="false">
      <c r="A252" s="9" t="s">
        <v>19</v>
      </c>
      <c r="B252" s="17" t="n">
        <f aca="false">D248</f>
        <v>0</v>
      </c>
      <c r="C252" s="51" t="n">
        <f aca="false">B252/12</f>
        <v>0</v>
      </c>
      <c r="D252" s="50"/>
      <c r="E252" s="8"/>
      <c r="F252" s="8"/>
      <c r="G252" s="8"/>
    </row>
    <row r="253" customFormat="false" ht="24" hidden="false" customHeight="true" outlineLevel="0" collapsed="false">
      <c r="A253" s="8"/>
      <c r="B253" s="50"/>
      <c r="C253" s="50"/>
      <c r="D253" s="50"/>
      <c r="E253" s="8"/>
      <c r="F253" s="8"/>
      <c r="G253" s="8"/>
    </row>
    <row r="254" customFormat="false" ht="24" hidden="false" customHeight="true" outlineLevel="0" collapsed="false">
      <c r="A254" s="7" t="s">
        <v>143</v>
      </c>
      <c r="B254" s="7"/>
      <c r="C254" s="7"/>
      <c r="D254" s="7"/>
      <c r="E254" s="8"/>
      <c r="F254" s="8"/>
      <c r="G254" s="8"/>
    </row>
    <row r="255" customFormat="false" ht="39.75" hidden="false" customHeight="true" outlineLevel="0" collapsed="false">
      <c r="A255" s="7" t="s">
        <v>10</v>
      </c>
      <c r="B255" s="6" t="s">
        <v>154</v>
      </c>
      <c r="C255" s="6" t="s">
        <v>155</v>
      </c>
      <c r="D255" s="7" t="s">
        <v>18</v>
      </c>
      <c r="E255" s="8"/>
      <c r="F255" s="8"/>
      <c r="G255" s="8"/>
    </row>
    <row r="256" customFormat="false" ht="24" hidden="false" customHeight="true" outlineLevel="0" collapsed="false">
      <c r="A256" s="9" t="s">
        <v>19</v>
      </c>
      <c r="B256" s="17" t="n">
        <f aca="false">C252</f>
        <v>0</v>
      </c>
      <c r="C256" s="17" t="n">
        <v>0</v>
      </c>
      <c r="D256" s="51" t="n">
        <f aca="false">SUM(B256:C256)</f>
        <v>0</v>
      </c>
      <c r="E256" s="8"/>
      <c r="F256" s="8"/>
      <c r="G256" s="8"/>
    </row>
    <row r="257" customFormat="false" ht="24" hidden="false" customHeight="true" outlineLevel="0" collapsed="false">
      <c r="A257" s="8"/>
      <c r="B257" s="8"/>
      <c r="C257" s="8"/>
      <c r="D257" s="8"/>
      <c r="E257" s="8"/>
      <c r="F257" s="8"/>
      <c r="G257" s="8"/>
    </row>
    <row r="258" customFormat="false" ht="24" hidden="false" customHeight="true" outlineLevel="0" collapsed="false">
      <c r="A258" s="5" t="s">
        <v>156</v>
      </c>
      <c r="B258" s="5"/>
      <c r="C258" s="5"/>
      <c r="D258" s="5"/>
      <c r="E258" s="5"/>
      <c r="F258" s="5"/>
      <c r="G258" s="5"/>
    </row>
    <row r="259" customFormat="false" ht="24" hidden="false" customHeight="true" outlineLevel="0" collapsed="false">
      <c r="A259" s="16"/>
      <c r="B259" s="16"/>
      <c r="C259" s="16"/>
      <c r="D259" s="16"/>
      <c r="E259" s="16"/>
      <c r="F259" s="16"/>
      <c r="G259" s="8"/>
    </row>
    <row r="260" customFormat="false" ht="49.5" hidden="false" customHeight="true" outlineLevel="0" collapsed="false">
      <c r="A260" s="6" t="s">
        <v>157</v>
      </c>
      <c r="B260" s="6"/>
      <c r="C260" s="18"/>
      <c r="D260" s="6" t="s">
        <v>158</v>
      </c>
      <c r="E260" s="6"/>
      <c r="F260" s="18"/>
      <c r="G260" s="8"/>
    </row>
    <row r="261" customFormat="false" ht="24" hidden="false" customHeight="true" outlineLevel="0" collapsed="false">
      <c r="A261" s="9" t="s">
        <v>159</v>
      </c>
      <c r="B261" s="19" t="n">
        <v>0</v>
      </c>
      <c r="C261" s="18"/>
      <c r="D261" s="9" t="s">
        <v>160</v>
      </c>
      <c r="E261" s="19" t="n">
        <v>0</v>
      </c>
      <c r="F261" s="18"/>
      <c r="G261" s="8"/>
    </row>
    <row r="262" customFormat="false" ht="24" hidden="false" customHeight="true" outlineLevel="0" collapsed="false">
      <c r="A262" s="9" t="s">
        <v>161</v>
      </c>
      <c r="B262" s="14" t="n">
        <f aca="false">E264</f>
        <v>0</v>
      </c>
      <c r="C262" s="18"/>
      <c r="D262" s="9" t="s">
        <v>162</v>
      </c>
      <c r="E262" s="19" t="n">
        <v>0</v>
      </c>
      <c r="F262" s="18"/>
      <c r="G262" s="8"/>
    </row>
    <row r="263" customFormat="false" ht="24" hidden="false" customHeight="true" outlineLevel="0" collapsed="false">
      <c r="A263" s="9" t="s">
        <v>163</v>
      </c>
      <c r="B263" s="19" t="n">
        <v>0</v>
      </c>
      <c r="C263" s="18"/>
      <c r="D263" s="9" t="s">
        <v>164</v>
      </c>
      <c r="E263" s="19" t="n">
        <v>0</v>
      </c>
      <c r="F263" s="18"/>
      <c r="G263" s="8"/>
    </row>
    <row r="264" customFormat="false" ht="24" hidden="false" customHeight="true" outlineLevel="0" collapsed="false">
      <c r="A264" s="8"/>
      <c r="B264" s="8"/>
      <c r="C264" s="8"/>
      <c r="D264" s="7" t="s">
        <v>46</v>
      </c>
      <c r="E264" s="52" t="n">
        <f aca="false">SUM(E261:E263)</f>
        <v>0</v>
      </c>
      <c r="F264" s="8"/>
      <c r="G264" s="8"/>
    </row>
    <row r="265" customFormat="false" ht="24" hidden="false" customHeight="true" outlineLevel="0" collapsed="false">
      <c r="A265" s="8"/>
      <c r="B265" s="8"/>
      <c r="C265" s="8"/>
      <c r="D265" s="8"/>
      <c r="E265" s="53"/>
      <c r="F265" s="8"/>
      <c r="G265" s="8"/>
    </row>
    <row r="266" customFormat="false" ht="24" hidden="false" customHeight="true" outlineLevel="0" collapsed="false">
      <c r="A266" s="7" t="s">
        <v>156</v>
      </c>
      <c r="B266" s="7"/>
      <c r="C266" s="7"/>
      <c r="D266" s="7"/>
      <c r="E266" s="8"/>
      <c r="F266" s="8"/>
      <c r="G266" s="8"/>
    </row>
    <row r="267" customFormat="false" ht="24" hidden="false" customHeight="true" outlineLevel="0" collapsed="false">
      <c r="A267" s="7" t="s">
        <v>10</v>
      </c>
      <c r="B267" s="7" t="s">
        <v>11</v>
      </c>
      <c r="C267" s="7" t="s">
        <v>12</v>
      </c>
      <c r="D267" s="7" t="s">
        <v>18</v>
      </c>
      <c r="E267" s="8"/>
      <c r="F267" s="8"/>
      <c r="G267" s="8"/>
    </row>
    <row r="268" customFormat="false" ht="24" hidden="false" customHeight="true" outlineLevel="0" collapsed="false">
      <c r="A268" s="9" t="s">
        <v>19</v>
      </c>
      <c r="B268" s="54" t="n">
        <f aca="false">G31+E121+E176+D238+D256</f>
        <v>0</v>
      </c>
      <c r="C268" s="14" t="n">
        <f aca="false">((1+$B$261)/(1-$B$262-$B$263))-1</f>
        <v>0</v>
      </c>
      <c r="D268" s="11" t="n">
        <f aca="false">B268*C268</f>
        <v>0</v>
      </c>
      <c r="E268" s="8"/>
      <c r="F268" s="8"/>
      <c r="G268" s="8"/>
    </row>
    <row r="269" customFormat="false" ht="24" hidden="false" customHeight="true" outlineLevel="0" collapsed="false">
      <c r="A269" s="8"/>
      <c r="B269" s="8"/>
      <c r="C269" s="8"/>
      <c r="D269" s="8"/>
      <c r="E269" s="8"/>
      <c r="F269" s="8"/>
      <c r="G269" s="8"/>
    </row>
    <row r="270" customFormat="false" ht="24" hidden="false" customHeight="true" outlineLevel="0" collapsed="false">
      <c r="A270" s="5" t="s">
        <v>165</v>
      </c>
      <c r="B270" s="5"/>
      <c r="C270" s="5"/>
      <c r="D270" s="5"/>
      <c r="E270" s="5"/>
      <c r="F270" s="5"/>
      <c r="G270" s="5"/>
    </row>
    <row r="271" customFormat="false" ht="24" hidden="false" customHeight="true" outlineLevel="0" collapsed="false">
      <c r="A271" s="8"/>
      <c r="B271" s="8"/>
      <c r="C271" s="8"/>
      <c r="D271" s="8"/>
      <c r="E271" s="8"/>
      <c r="F271" s="8"/>
      <c r="G271" s="8"/>
    </row>
    <row r="272" customFormat="false" ht="24" hidden="false" customHeight="true" outlineLevel="0" collapsed="false">
      <c r="A272" s="7" t="s">
        <v>166</v>
      </c>
      <c r="B272" s="7"/>
      <c r="C272" s="7"/>
      <c r="D272" s="7"/>
      <c r="E272" s="8"/>
      <c r="F272" s="8"/>
      <c r="G272" s="8"/>
    </row>
    <row r="273" customFormat="false" ht="24" hidden="false" customHeight="true" outlineLevel="0" collapsed="false">
      <c r="A273" s="6" t="s">
        <v>167</v>
      </c>
      <c r="B273" s="7" t="s">
        <v>168</v>
      </c>
      <c r="C273" s="7" t="s">
        <v>169</v>
      </c>
      <c r="D273" s="7" t="s">
        <v>170</v>
      </c>
      <c r="E273" s="8"/>
      <c r="F273" s="8"/>
      <c r="G273" s="8"/>
    </row>
    <row r="274" customFormat="false" ht="31.5" hidden="false" customHeight="true" outlineLevel="0" collapsed="false">
      <c r="A274" s="26" t="s">
        <v>171</v>
      </c>
      <c r="B274" s="13"/>
      <c r="C274" s="13"/>
      <c r="D274" s="13" t="n">
        <f aca="false">G31</f>
        <v>0</v>
      </c>
      <c r="E274" s="8"/>
      <c r="F274" s="8"/>
      <c r="G274" s="8"/>
    </row>
    <row r="275" customFormat="false" ht="31.5" hidden="false" customHeight="true" outlineLevel="0" collapsed="false">
      <c r="A275" s="26" t="s">
        <v>172</v>
      </c>
      <c r="B275" s="13"/>
      <c r="C275" s="13"/>
      <c r="D275" s="13" t="n">
        <f aca="false">E121</f>
        <v>0</v>
      </c>
      <c r="E275" s="8"/>
      <c r="F275" s="8"/>
      <c r="G275" s="8"/>
    </row>
    <row r="276" customFormat="false" ht="31.5" hidden="false" customHeight="true" outlineLevel="0" collapsed="false">
      <c r="A276" s="26" t="s">
        <v>173</v>
      </c>
      <c r="B276" s="13"/>
      <c r="C276" s="13"/>
      <c r="D276" s="13" t="n">
        <f aca="false">E176</f>
        <v>0</v>
      </c>
      <c r="E276" s="8"/>
      <c r="F276" s="8"/>
      <c r="G276" s="8"/>
    </row>
    <row r="277" customFormat="false" ht="31.5" hidden="false" customHeight="true" outlineLevel="0" collapsed="false">
      <c r="A277" s="26" t="s">
        <v>174</v>
      </c>
      <c r="B277" s="13"/>
      <c r="C277" s="13"/>
      <c r="D277" s="13" t="n">
        <f aca="false">D238</f>
        <v>0</v>
      </c>
      <c r="E277" s="8"/>
      <c r="F277" s="8"/>
      <c r="G277" s="8"/>
    </row>
    <row r="278" customFormat="false" ht="31.5" hidden="false" customHeight="true" outlineLevel="0" collapsed="false">
      <c r="A278" s="26" t="s">
        <v>175</v>
      </c>
      <c r="B278" s="13"/>
      <c r="C278" s="13"/>
      <c r="D278" s="13" t="n">
        <f aca="false">D256</f>
        <v>0</v>
      </c>
      <c r="E278" s="8"/>
      <c r="F278" s="8"/>
      <c r="G278" s="8"/>
    </row>
    <row r="279" customFormat="false" ht="31.5" hidden="false" customHeight="true" outlineLevel="0" collapsed="false">
      <c r="A279" s="26" t="s">
        <v>176</v>
      </c>
      <c r="B279" s="13"/>
      <c r="C279" s="13"/>
      <c r="D279" s="13" t="n">
        <f aca="false">D268</f>
        <v>0</v>
      </c>
      <c r="E279" s="8"/>
      <c r="F279" s="8"/>
      <c r="G279" s="8"/>
    </row>
    <row r="280" customFormat="false" ht="31.5" hidden="false" customHeight="true" outlineLevel="0" collapsed="false">
      <c r="A280" s="55" t="s">
        <v>177</v>
      </c>
      <c r="B280" s="56"/>
      <c r="C280" s="56"/>
      <c r="D280" s="11" t="n">
        <f aca="false">SUM(D274:D279)</f>
        <v>0</v>
      </c>
      <c r="E280" s="8"/>
      <c r="F280" s="8"/>
      <c r="G280" s="8"/>
    </row>
    <row r="281" customFormat="false" ht="31.5" hidden="false" customHeight="true" outlineLevel="0" collapsed="false">
      <c r="A281" s="55" t="s">
        <v>178</v>
      </c>
      <c r="B281" s="56"/>
      <c r="C281" s="56"/>
      <c r="D281" s="11" t="n">
        <v>4</v>
      </c>
      <c r="E281" s="8"/>
      <c r="F281" s="8"/>
      <c r="G281" s="8"/>
    </row>
    <row r="282" customFormat="false" ht="30.75" hidden="false" customHeight="true" outlineLevel="0" collapsed="false">
      <c r="A282" s="6" t="s">
        <v>179</v>
      </c>
      <c r="B282" s="57"/>
      <c r="C282" s="57"/>
      <c r="D282" s="57" t="n">
        <f aca="false">D280*D281</f>
        <v>0</v>
      </c>
      <c r="E282" s="8"/>
      <c r="F282" s="8"/>
      <c r="G282" s="8"/>
    </row>
  </sheetData>
  <sheetProtection sheet="true" password="bc6f" objects="true" scenarios="true"/>
  <mergeCells count="86">
    <mergeCell ref="A1:G1"/>
    <mergeCell ref="A2:G2"/>
    <mergeCell ref="A4:G4"/>
    <mergeCell ref="A6:G6"/>
    <mergeCell ref="A7:B7"/>
    <mergeCell ref="A10:B10"/>
    <mergeCell ref="A13:G13"/>
    <mergeCell ref="A15:D15"/>
    <mergeCell ref="A19:G19"/>
    <mergeCell ref="A21:D21"/>
    <mergeCell ref="A23:D23"/>
    <mergeCell ref="F24:G25"/>
    <mergeCell ref="A27:G27"/>
    <mergeCell ref="A29:G29"/>
    <mergeCell ref="A33:G33"/>
    <mergeCell ref="A35:G35"/>
    <mergeCell ref="A37:D37"/>
    <mergeCell ref="A41:D41"/>
    <mergeCell ref="A45:E45"/>
    <mergeCell ref="A49:E49"/>
    <mergeCell ref="A53:G53"/>
    <mergeCell ref="A55:B55"/>
    <mergeCell ref="A67:D67"/>
    <mergeCell ref="A71:D71"/>
    <mergeCell ref="A75:D75"/>
    <mergeCell ref="A79:G79"/>
    <mergeCell ref="A81:F81"/>
    <mergeCell ref="A83:E83"/>
    <mergeCell ref="A87:E87"/>
    <mergeCell ref="A91:D91"/>
    <mergeCell ref="A95:F95"/>
    <mergeCell ref="A97:D97"/>
    <mergeCell ref="A101:D101"/>
    <mergeCell ref="A105:D105"/>
    <mergeCell ref="A109:D109"/>
    <mergeCell ref="A113:F113"/>
    <mergeCell ref="A117:G117"/>
    <mergeCell ref="A119:E119"/>
    <mergeCell ref="A123:G123"/>
    <mergeCell ref="A125:B125"/>
    <mergeCell ref="A134:G134"/>
    <mergeCell ref="A136:D136"/>
    <mergeCell ref="A140:E140"/>
    <mergeCell ref="A144:D144"/>
    <mergeCell ref="A148:G148"/>
    <mergeCell ref="A150:D150"/>
    <mergeCell ref="A154:D154"/>
    <mergeCell ref="A158:D158"/>
    <mergeCell ref="A162:G162"/>
    <mergeCell ref="A164:E164"/>
    <mergeCell ref="A168:D168"/>
    <mergeCell ref="A172:G172"/>
    <mergeCell ref="A174:E174"/>
    <mergeCell ref="A178:G178"/>
    <mergeCell ref="A180:G180"/>
    <mergeCell ref="A181:G181"/>
    <mergeCell ref="A182:A183"/>
    <mergeCell ref="B182:B183"/>
    <mergeCell ref="C182:C183"/>
    <mergeCell ref="A197:D197"/>
    <mergeCell ref="A198:A199"/>
    <mergeCell ref="B198:D198"/>
    <mergeCell ref="E203:G203"/>
    <mergeCell ref="E204:G204"/>
    <mergeCell ref="E205:G205"/>
    <mergeCell ref="A214:G214"/>
    <mergeCell ref="A216:D216"/>
    <mergeCell ref="A220:E220"/>
    <mergeCell ref="A224:G224"/>
    <mergeCell ref="A226:D226"/>
    <mergeCell ref="E227:G227"/>
    <mergeCell ref="A230:D230"/>
    <mergeCell ref="A234:G234"/>
    <mergeCell ref="A236:D236"/>
    <mergeCell ref="A240:G240"/>
    <mergeCell ref="A242:D242"/>
    <mergeCell ref="A248:C248"/>
    <mergeCell ref="A250:C250"/>
    <mergeCell ref="A254:D254"/>
    <mergeCell ref="A258:G258"/>
    <mergeCell ref="A259:F259"/>
    <mergeCell ref="A260:B260"/>
    <mergeCell ref="D260:E260"/>
    <mergeCell ref="A266:D266"/>
    <mergeCell ref="A270:G270"/>
    <mergeCell ref="A272:D27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overThenDown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8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35"/>
    <col collapsed="false" customWidth="true" hidden="false" outlineLevel="0" max="2" min="2" style="1" width="21"/>
    <col collapsed="false" customWidth="true" hidden="false" outlineLevel="0" max="4" min="3" style="1" width="24.25"/>
    <col collapsed="false" customWidth="true" hidden="false" outlineLevel="0" max="5" min="5" style="1" width="20.13"/>
    <col collapsed="false" customWidth="true" hidden="false" outlineLevel="0" max="6" min="6" style="1" width="19.25"/>
    <col collapsed="false" customWidth="true" hidden="false" outlineLevel="0" max="7" min="7" style="1" width="17.25"/>
  </cols>
  <sheetData>
    <row r="1" customFormat="false" ht="24" hidden="false" customHeight="tru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24" hidden="false" customHeight="true" outlineLevel="0" collapsed="false">
      <c r="A2" s="2" t="s">
        <v>1</v>
      </c>
      <c r="B2" s="2"/>
      <c r="C2" s="2"/>
      <c r="D2" s="2"/>
      <c r="E2" s="2"/>
      <c r="F2" s="2"/>
      <c r="G2" s="2"/>
    </row>
    <row r="3" customFormat="false" ht="24" hidden="false" customHeight="true" outlineLevel="0" collapsed="false">
      <c r="A3" s="3"/>
      <c r="B3" s="3"/>
      <c r="C3" s="3"/>
      <c r="D3" s="3"/>
      <c r="E3" s="3"/>
      <c r="F3" s="3"/>
      <c r="G3" s="4"/>
    </row>
    <row r="4" customFormat="false" ht="24" hidden="false" customHeight="true" outlineLevel="0" collapsed="false">
      <c r="A4" s="5" t="s">
        <v>2</v>
      </c>
      <c r="B4" s="5"/>
      <c r="C4" s="5"/>
      <c r="D4" s="5"/>
      <c r="E4" s="5"/>
      <c r="F4" s="5"/>
      <c r="G4" s="5"/>
    </row>
    <row r="5" customFormat="false" ht="24" hidden="false" customHeight="true" outlineLevel="0" collapsed="false">
      <c r="A5" s="3"/>
      <c r="B5" s="3"/>
      <c r="C5" s="3"/>
      <c r="D5" s="3"/>
      <c r="E5" s="3"/>
      <c r="F5" s="3"/>
      <c r="G5" s="4"/>
    </row>
    <row r="6" customFormat="false" ht="24" hidden="false" customHeight="true" outlineLevel="0" collapsed="false">
      <c r="A6" s="12" t="s">
        <v>3</v>
      </c>
      <c r="B6" s="12"/>
      <c r="C6" s="12"/>
      <c r="D6" s="12"/>
      <c r="E6" s="12"/>
      <c r="F6" s="12"/>
      <c r="G6" s="12"/>
    </row>
    <row r="7" customFormat="false" ht="24" hidden="false" customHeight="true" outlineLevel="0" collapsed="false">
      <c r="A7" s="7" t="s">
        <v>3</v>
      </c>
      <c r="B7" s="7"/>
      <c r="C7" s="7" t="s">
        <v>4</v>
      </c>
      <c r="E7" s="7" t="s">
        <v>5</v>
      </c>
      <c r="F7" s="8"/>
      <c r="G7" s="8"/>
    </row>
    <row r="8" customFormat="false" ht="24" hidden="false" customHeight="true" outlineLevel="0" collapsed="false">
      <c r="A8" s="9" t="s">
        <v>180</v>
      </c>
      <c r="B8" s="10" t="n">
        <v>0</v>
      </c>
      <c r="C8" s="9" t="s">
        <v>7</v>
      </c>
      <c r="E8" s="9" t="n">
        <v>220</v>
      </c>
      <c r="F8" s="8"/>
      <c r="G8" s="8"/>
    </row>
    <row r="9" customFormat="false" ht="24" hidden="false" customHeight="true" outlineLevel="0" collapsed="false">
      <c r="A9" s="58"/>
      <c r="B9" s="58"/>
      <c r="C9" s="58"/>
      <c r="D9" s="58"/>
      <c r="E9" s="58"/>
      <c r="F9" s="58"/>
      <c r="G9" s="58"/>
    </row>
    <row r="10" customFormat="false" ht="24" hidden="false" customHeight="true" outlineLevel="0" collapsed="false">
      <c r="A10" s="7" t="s">
        <v>3</v>
      </c>
      <c r="B10" s="7"/>
      <c r="C10" s="8"/>
      <c r="D10" s="8"/>
      <c r="E10" s="7" t="s">
        <v>5</v>
      </c>
      <c r="F10" s="8"/>
      <c r="G10" s="8"/>
    </row>
    <row r="11" customFormat="false" ht="24" hidden="false" customHeight="true" outlineLevel="0" collapsed="false">
      <c r="A11" s="9" t="s">
        <v>181</v>
      </c>
      <c r="B11" s="11" t="n">
        <f aca="false">B8/44*40</f>
        <v>0</v>
      </c>
      <c r="C11" s="8"/>
      <c r="D11" s="8"/>
      <c r="E11" s="9" t="n">
        <v>200</v>
      </c>
      <c r="F11" s="8"/>
      <c r="G11" s="8"/>
    </row>
    <row r="12" customFormat="false" ht="24" hidden="false" customHeight="true" outlineLevel="0" collapsed="false">
      <c r="A12" s="8"/>
      <c r="B12" s="8"/>
      <c r="C12" s="8"/>
      <c r="D12" s="8"/>
      <c r="E12" s="8"/>
      <c r="F12" s="8"/>
      <c r="G12" s="8"/>
    </row>
    <row r="13" customFormat="false" ht="24" hidden="false" customHeight="true" outlineLevel="0" collapsed="false">
      <c r="A13" s="12" t="s">
        <v>9</v>
      </c>
      <c r="B13" s="12"/>
      <c r="C13" s="12"/>
      <c r="D13" s="12"/>
      <c r="E13" s="12"/>
      <c r="F13" s="12"/>
      <c r="G13" s="12"/>
    </row>
    <row r="14" customFormat="false" ht="24" hidden="false" customHeight="true" outlineLevel="0" collapsed="false">
      <c r="A14" s="3"/>
      <c r="B14" s="3"/>
      <c r="C14" s="3"/>
      <c r="D14" s="3"/>
      <c r="E14" s="3"/>
      <c r="F14" s="3"/>
      <c r="G14" s="8"/>
    </row>
    <row r="15" customFormat="false" ht="24" hidden="false" customHeight="true" outlineLevel="0" collapsed="false">
      <c r="A15" s="7" t="s">
        <v>9</v>
      </c>
      <c r="B15" s="7"/>
      <c r="C15" s="7"/>
      <c r="D15" s="7"/>
      <c r="E15" s="8"/>
      <c r="F15" s="8"/>
      <c r="G15" s="8"/>
    </row>
    <row r="16" customFormat="false" ht="24" hidden="false" customHeight="true" outlineLevel="0" collapsed="false">
      <c r="A16" s="7" t="s">
        <v>10</v>
      </c>
      <c r="B16" s="7" t="s">
        <v>11</v>
      </c>
      <c r="C16" s="7" t="s">
        <v>12</v>
      </c>
      <c r="D16" s="7" t="s">
        <v>13</v>
      </c>
      <c r="E16" s="8"/>
      <c r="F16" s="8"/>
      <c r="G16" s="8"/>
    </row>
    <row r="17" customFormat="false" ht="24" hidden="false" customHeight="true" outlineLevel="0" collapsed="false">
      <c r="A17" s="9" t="s">
        <v>182</v>
      </c>
      <c r="B17" s="13" t="n">
        <f aca="false">B11</f>
        <v>0</v>
      </c>
      <c r="C17" s="14"/>
      <c r="D17" s="13" t="n">
        <f aca="false">B17*C17</f>
        <v>0</v>
      </c>
      <c r="E17" s="4"/>
      <c r="F17" s="8"/>
      <c r="G17" s="4"/>
    </row>
    <row r="18" customFormat="false" ht="24" hidden="false" customHeight="true" outlineLevel="0" collapsed="false">
      <c r="A18" s="8"/>
      <c r="B18" s="8"/>
      <c r="C18" s="8"/>
      <c r="D18" s="8"/>
      <c r="E18" s="8"/>
      <c r="F18" s="8"/>
      <c r="G18" s="8"/>
    </row>
    <row r="19" customFormat="false" ht="24" hidden="false" customHeight="true" outlineLevel="0" collapsed="false">
      <c r="A19" s="12" t="s">
        <v>15</v>
      </c>
      <c r="B19" s="12"/>
      <c r="C19" s="12"/>
      <c r="D19" s="12"/>
      <c r="E19" s="12"/>
      <c r="F19" s="12"/>
      <c r="G19" s="12"/>
    </row>
    <row r="20" customFormat="false" ht="24" hidden="false" customHeight="true" outlineLevel="0" collapsed="false">
      <c r="A20" s="4"/>
      <c r="B20" s="4"/>
      <c r="C20" s="4"/>
      <c r="D20" s="4"/>
      <c r="E20" s="8"/>
      <c r="F20" s="4"/>
      <c r="G20" s="8"/>
    </row>
    <row r="21" customFormat="false" ht="24" hidden="false" customHeight="true" outlineLevel="0" collapsed="false">
      <c r="A21" s="7" t="s">
        <v>16</v>
      </c>
      <c r="B21" s="7"/>
      <c r="C21" s="7"/>
      <c r="D21" s="7"/>
      <c r="E21" s="8"/>
      <c r="F21" s="8"/>
      <c r="G21" s="8"/>
    </row>
    <row r="22" customFormat="false" ht="24" hidden="false" customHeight="true" outlineLevel="0" collapsed="false">
      <c r="A22" s="7" t="s">
        <v>10</v>
      </c>
      <c r="B22" s="7" t="s">
        <v>11</v>
      </c>
      <c r="C22" s="7" t="s">
        <v>12</v>
      </c>
      <c r="D22" s="7" t="s">
        <v>18</v>
      </c>
      <c r="E22" s="8"/>
      <c r="F22" s="8"/>
      <c r="G22" s="8"/>
    </row>
    <row r="23" customFormat="false" ht="24" hidden="false" customHeight="true" outlineLevel="0" collapsed="false">
      <c r="A23" s="9" t="s">
        <v>183</v>
      </c>
      <c r="B23" s="13" t="n">
        <f aca="false">B8</f>
        <v>0</v>
      </c>
      <c r="C23" s="24" t="n">
        <v>0.2</v>
      </c>
      <c r="D23" s="11" t="n">
        <f aca="false">B23*C23</f>
        <v>0</v>
      </c>
      <c r="E23" s="8"/>
      <c r="F23" s="8"/>
      <c r="G23" s="8"/>
    </row>
    <row r="24" customFormat="false" ht="24" hidden="false" customHeight="true" outlineLevel="0" collapsed="false">
      <c r="A24" s="8"/>
      <c r="B24" s="8"/>
      <c r="C24" s="8"/>
      <c r="D24" s="8"/>
      <c r="E24" s="8"/>
      <c r="F24" s="8"/>
      <c r="G24" s="8"/>
    </row>
    <row r="25" customFormat="false" ht="24" hidden="false" customHeight="true" outlineLevel="0" collapsed="false">
      <c r="A25" s="5" t="s">
        <v>2</v>
      </c>
      <c r="B25" s="5"/>
      <c r="C25" s="5"/>
      <c r="D25" s="5"/>
      <c r="E25" s="5"/>
      <c r="F25" s="5"/>
      <c r="G25" s="5"/>
    </row>
    <row r="26" customFormat="false" ht="30.75" hidden="false" customHeight="true" outlineLevel="0" collapsed="false">
      <c r="A26" s="8"/>
      <c r="B26" s="8"/>
      <c r="C26" s="8"/>
      <c r="D26" s="8"/>
      <c r="E26" s="8"/>
      <c r="F26" s="8"/>
      <c r="G26" s="8"/>
    </row>
    <row r="27" customFormat="false" ht="24" hidden="false" customHeight="true" outlineLevel="0" collapsed="false">
      <c r="A27" s="7" t="s">
        <v>2</v>
      </c>
      <c r="B27" s="7"/>
      <c r="C27" s="7"/>
      <c r="D27" s="7"/>
      <c r="E27" s="7"/>
      <c r="F27" s="7"/>
      <c r="G27" s="7"/>
    </row>
    <row r="28" customFormat="false" ht="24" hidden="false" customHeight="true" outlineLevel="0" collapsed="false">
      <c r="A28" s="7" t="s">
        <v>10</v>
      </c>
      <c r="B28" s="7" t="s">
        <v>20</v>
      </c>
      <c r="C28" s="6" t="s">
        <v>21</v>
      </c>
      <c r="D28" s="6" t="s">
        <v>22</v>
      </c>
      <c r="E28" s="7" t="s">
        <v>23</v>
      </c>
      <c r="F28" s="7"/>
      <c r="G28" s="7" t="s">
        <v>24</v>
      </c>
    </row>
    <row r="29" customFormat="false" ht="24" hidden="false" customHeight="true" outlineLevel="0" collapsed="false">
      <c r="A29" s="9" t="s">
        <v>183</v>
      </c>
      <c r="B29" s="13" t="n">
        <f aca="false">B11</f>
        <v>0</v>
      </c>
      <c r="C29" s="13" t="n">
        <f aca="false">D17</f>
        <v>0</v>
      </c>
      <c r="D29" s="13" t="n">
        <f aca="false">D23</f>
        <v>0</v>
      </c>
      <c r="E29" s="9"/>
      <c r="F29" s="17"/>
      <c r="G29" s="11" t="n">
        <f aca="false">SUM(B29:D29)</f>
        <v>0</v>
      </c>
    </row>
    <row r="30" customFormat="false" ht="24" hidden="false" customHeight="true" outlineLevel="0" collapsed="false">
      <c r="A30" s="8"/>
      <c r="B30" s="8"/>
      <c r="C30" s="8"/>
      <c r="D30" s="8"/>
      <c r="E30" s="8"/>
      <c r="F30" s="8"/>
      <c r="G30" s="8"/>
    </row>
    <row r="31" customFormat="false" ht="24" hidden="false" customHeight="true" outlineLevel="0" collapsed="false">
      <c r="A31" s="5" t="s">
        <v>25</v>
      </c>
      <c r="B31" s="5"/>
      <c r="C31" s="5"/>
      <c r="D31" s="5"/>
      <c r="E31" s="5"/>
      <c r="F31" s="5"/>
      <c r="G31" s="5"/>
    </row>
    <row r="32" customFormat="false" ht="24" hidden="false" customHeight="true" outlineLevel="0" collapsed="false">
      <c r="A32" s="8"/>
      <c r="B32" s="8"/>
      <c r="C32" s="8"/>
      <c r="D32" s="8"/>
      <c r="E32" s="8"/>
      <c r="F32" s="8"/>
      <c r="G32" s="8"/>
    </row>
    <row r="33" customFormat="false" ht="24" hidden="false" customHeight="true" outlineLevel="0" collapsed="false">
      <c r="A33" s="12" t="s">
        <v>26</v>
      </c>
      <c r="B33" s="12"/>
      <c r="C33" s="12"/>
      <c r="D33" s="12"/>
      <c r="E33" s="12"/>
      <c r="F33" s="12"/>
      <c r="G33" s="12"/>
    </row>
    <row r="34" customFormat="false" ht="24" hidden="false" customHeight="true" outlineLevel="0" collapsed="false">
      <c r="A34" s="8"/>
      <c r="B34" s="8"/>
      <c r="C34" s="8"/>
      <c r="D34" s="8"/>
      <c r="E34" s="8"/>
      <c r="F34" s="8"/>
      <c r="G34" s="8"/>
    </row>
    <row r="35" customFormat="false" ht="31.5" hidden="false" customHeight="true" outlineLevel="0" collapsed="false">
      <c r="A35" s="6" t="s">
        <v>27</v>
      </c>
      <c r="B35" s="6"/>
      <c r="C35" s="6"/>
      <c r="D35" s="6"/>
      <c r="E35" s="18"/>
      <c r="F35" s="8"/>
      <c r="G35" s="8"/>
    </row>
    <row r="36" customFormat="false" ht="24" hidden="false" customHeight="true" outlineLevel="0" collapsed="false">
      <c r="A36" s="7" t="s">
        <v>10</v>
      </c>
      <c r="B36" s="7" t="s">
        <v>11</v>
      </c>
      <c r="C36" s="6" t="s">
        <v>28</v>
      </c>
      <c r="D36" s="7" t="s">
        <v>18</v>
      </c>
      <c r="E36" s="8"/>
      <c r="F36" s="8"/>
      <c r="G36" s="8"/>
    </row>
    <row r="37" customFormat="false" ht="24" hidden="false" customHeight="true" outlineLevel="0" collapsed="false">
      <c r="A37" s="9" t="s">
        <v>183</v>
      </c>
      <c r="B37" s="13" t="n">
        <f aca="false">G29</f>
        <v>0</v>
      </c>
      <c r="C37" s="14" t="n">
        <f aca="false">1/12</f>
        <v>0.0833333333333333</v>
      </c>
      <c r="D37" s="11" t="n">
        <f aca="false">B37*C37</f>
        <v>0</v>
      </c>
      <c r="E37" s="8"/>
      <c r="F37" s="8"/>
      <c r="G37" s="8"/>
    </row>
    <row r="38" customFormat="false" ht="24" hidden="false" customHeight="true" outlineLevel="0" collapsed="false">
      <c r="A38" s="8"/>
      <c r="B38" s="8"/>
      <c r="C38" s="8"/>
      <c r="D38" s="8"/>
      <c r="E38" s="8"/>
      <c r="F38" s="8"/>
      <c r="G38" s="8"/>
    </row>
    <row r="39" customFormat="false" ht="36.75" hidden="false" customHeight="true" outlineLevel="0" collapsed="false">
      <c r="A39" s="6" t="s">
        <v>29</v>
      </c>
      <c r="B39" s="6"/>
      <c r="C39" s="6"/>
      <c r="D39" s="6"/>
      <c r="E39" s="8"/>
      <c r="F39" s="8"/>
      <c r="G39" s="8"/>
    </row>
    <row r="40" customFormat="false" ht="30.75" hidden="false" customHeight="true" outlineLevel="0" collapsed="false">
      <c r="A40" s="7" t="s">
        <v>10</v>
      </c>
      <c r="B40" s="7" t="s">
        <v>11</v>
      </c>
      <c r="C40" s="6" t="s">
        <v>28</v>
      </c>
      <c r="D40" s="7" t="s">
        <v>18</v>
      </c>
      <c r="E40" s="8"/>
      <c r="F40" s="8"/>
      <c r="G40" s="8"/>
    </row>
    <row r="41" customFormat="false" ht="24" hidden="false" customHeight="true" outlineLevel="0" collapsed="false">
      <c r="A41" s="9" t="s">
        <v>183</v>
      </c>
      <c r="B41" s="13" t="n">
        <f aca="false">G29</f>
        <v>0</v>
      </c>
      <c r="C41" s="14" t="n">
        <f aca="false">1/12</f>
        <v>0.0833333333333333</v>
      </c>
      <c r="D41" s="11" t="n">
        <f aca="false">B41*C41</f>
        <v>0</v>
      </c>
      <c r="E41" s="8"/>
      <c r="F41" s="8"/>
      <c r="G41" s="8"/>
    </row>
    <row r="42" customFormat="false" ht="38.25" hidden="false" customHeight="true" outlineLevel="0" collapsed="false">
      <c r="A42" s="8"/>
      <c r="B42" s="8"/>
      <c r="C42" s="8"/>
      <c r="D42" s="8"/>
      <c r="E42" s="8"/>
      <c r="F42" s="8"/>
      <c r="G42" s="8"/>
    </row>
    <row r="43" customFormat="false" ht="24" hidden="false" customHeight="true" outlineLevel="0" collapsed="false">
      <c r="A43" s="6" t="s">
        <v>30</v>
      </c>
      <c r="B43" s="6"/>
      <c r="C43" s="6"/>
      <c r="D43" s="6"/>
      <c r="E43" s="6"/>
      <c r="F43" s="8"/>
      <c r="G43" s="8"/>
    </row>
    <row r="44" customFormat="false" ht="30" hidden="false" customHeight="true" outlineLevel="0" collapsed="false">
      <c r="A44" s="7" t="s">
        <v>10</v>
      </c>
      <c r="B44" s="7" t="s">
        <v>11</v>
      </c>
      <c r="C44" s="6" t="s">
        <v>31</v>
      </c>
      <c r="D44" s="6" t="s">
        <v>28</v>
      </c>
      <c r="E44" s="7" t="s">
        <v>18</v>
      </c>
      <c r="F44" s="8"/>
      <c r="G44" s="8"/>
    </row>
    <row r="45" customFormat="false" ht="24" hidden="false" customHeight="true" outlineLevel="0" collapsed="false">
      <c r="A45" s="9" t="s">
        <v>183</v>
      </c>
      <c r="B45" s="13" t="n">
        <f aca="false">G29</f>
        <v>0</v>
      </c>
      <c r="C45" s="14" t="n">
        <f aca="false">1/3</f>
        <v>0.333333333333333</v>
      </c>
      <c r="D45" s="14" t="n">
        <f aca="false">1/12</f>
        <v>0.0833333333333333</v>
      </c>
      <c r="E45" s="11" t="n">
        <f aca="false">B45*C45*D45</f>
        <v>0</v>
      </c>
      <c r="F45" s="8"/>
      <c r="G45" s="8"/>
    </row>
    <row r="46" customFormat="false" ht="24" hidden="false" customHeight="true" outlineLevel="0" collapsed="false">
      <c r="A46" s="8"/>
      <c r="B46" s="8"/>
      <c r="C46" s="8"/>
      <c r="D46" s="8"/>
      <c r="E46" s="8"/>
      <c r="F46" s="8"/>
      <c r="G46" s="8"/>
    </row>
    <row r="47" customFormat="false" ht="24" hidden="false" customHeight="true" outlineLevel="0" collapsed="false">
      <c r="A47" s="7" t="s">
        <v>26</v>
      </c>
      <c r="B47" s="7"/>
      <c r="C47" s="7"/>
      <c r="D47" s="7"/>
      <c r="E47" s="7"/>
      <c r="F47" s="8"/>
      <c r="G47" s="8"/>
    </row>
    <row r="48" customFormat="false" ht="24" hidden="false" customHeight="true" outlineLevel="0" collapsed="false">
      <c r="A48" s="7" t="s">
        <v>10</v>
      </c>
      <c r="B48" s="7" t="s">
        <v>32</v>
      </c>
      <c r="C48" s="7" t="s">
        <v>33</v>
      </c>
      <c r="D48" s="7" t="s">
        <v>34</v>
      </c>
      <c r="E48" s="7" t="s">
        <v>24</v>
      </c>
      <c r="F48" s="8"/>
      <c r="G48" s="8"/>
    </row>
    <row r="49" customFormat="false" ht="24" hidden="false" customHeight="true" outlineLevel="0" collapsed="false">
      <c r="A49" s="9" t="s">
        <v>183</v>
      </c>
      <c r="B49" s="13" t="n">
        <f aca="false">D37</f>
        <v>0</v>
      </c>
      <c r="C49" s="13" t="n">
        <f aca="false">D41</f>
        <v>0</v>
      </c>
      <c r="D49" s="13" t="n">
        <f aca="false">E45</f>
        <v>0</v>
      </c>
      <c r="E49" s="11" t="n">
        <f aca="false">SUM(B49:D49)</f>
        <v>0</v>
      </c>
      <c r="F49" s="8"/>
      <c r="G49" s="8"/>
    </row>
    <row r="50" customFormat="false" ht="24" hidden="false" customHeight="true" outlineLevel="0" collapsed="false">
      <c r="A50" s="8"/>
      <c r="B50" s="8"/>
      <c r="C50" s="8"/>
      <c r="D50" s="8"/>
      <c r="E50" s="8"/>
      <c r="F50" s="8"/>
      <c r="G50" s="8"/>
    </row>
    <row r="51" customFormat="false" ht="24" hidden="false" customHeight="true" outlineLevel="0" collapsed="false">
      <c r="A51" s="12" t="s">
        <v>35</v>
      </c>
      <c r="B51" s="12"/>
      <c r="C51" s="12"/>
      <c r="D51" s="12"/>
      <c r="E51" s="12"/>
      <c r="F51" s="12"/>
      <c r="G51" s="12"/>
    </row>
    <row r="52" customFormat="false" ht="24" hidden="false" customHeight="true" outlineLevel="0" collapsed="false">
      <c r="A52" s="8"/>
      <c r="B52" s="8"/>
      <c r="C52" s="8"/>
      <c r="D52" s="8"/>
      <c r="E52" s="8"/>
      <c r="F52" s="8"/>
      <c r="G52" s="8"/>
    </row>
    <row r="53" customFormat="false" ht="24" hidden="false" customHeight="true" outlineLevel="0" collapsed="false">
      <c r="A53" s="7" t="s">
        <v>36</v>
      </c>
      <c r="B53" s="7"/>
      <c r="C53" s="8"/>
      <c r="D53" s="8"/>
      <c r="E53" s="8"/>
      <c r="F53" s="8"/>
      <c r="G53" s="8"/>
    </row>
    <row r="54" customFormat="false" ht="24" hidden="false" customHeight="true" outlineLevel="0" collapsed="false">
      <c r="A54" s="7" t="s">
        <v>37</v>
      </c>
      <c r="B54" s="7" t="s">
        <v>12</v>
      </c>
      <c r="C54" s="8"/>
      <c r="D54" s="8"/>
      <c r="E54" s="8"/>
      <c r="F54" s="8"/>
      <c r="G54" s="8"/>
    </row>
    <row r="55" customFormat="false" ht="24" hidden="false" customHeight="true" outlineLevel="0" collapsed="false">
      <c r="A55" s="9" t="s">
        <v>38</v>
      </c>
      <c r="B55" s="19" t="n">
        <v>0</v>
      </c>
      <c r="C55" s="8"/>
      <c r="D55" s="8"/>
      <c r="E55" s="8"/>
      <c r="F55" s="8"/>
      <c r="G55" s="8"/>
    </row>
    <row r="56" customFormat="false" ht="24" hidden="false" customHeight="true" outlineLevel="0" collapsed="false">
      <c r="A56" s="9" t="s">
        <v>39</v>
      </c>
      <c r="B56" s="19" t="n">
        <v>0</v>
      </c>
      <c r="C56" s="8"/>
      <c r="D56" s="8"/>
      <c r="E56" s="8"/>
      <c r="F56" s="8"/>
      <c r="G56" s="8"/>
    </row>
    <row r="57" customFormat="false" ht="24" hidden="false" customHeight="true" outlineLevel="0" collapsed="false">
      <c r="A57" s="9" t="s">
        <v>40</v>
      </c>
      <c r="B57" s="19" t="n">
        <v>0</v>
      </c>
      <c r="C57" s="8"/>
      <c r="D57" s="8"/>
      <c r="E57" s="8"/>
      <c r="F57" s="8"/>
      <c r="G57" s="8"/>
    </row>
    <row r="58" customFormat="false" ht="24" hidden="false" customHeight="true" outlineLevel="0" collapsed="false">
      <c r="A58" s="9" t="s">
        <v>41</v>
      </c>
      <c r="B58" s="19" t="n">
        <v>0</v>
      </c>
      <c r="C58" s="8"/>
      <c r="D58" s="8"/>
      <c r="E58" s="8"/>
      <c r="F58" s="8"/>
      <c r="G58" s="8"/>
    </row>
    <row r="59" customFormat="false" ht="24" hidden="false" customHeight="true" outlineLevel="0" collapsed="false">
      <c r="A59" s="9" t="s">
        <v>42</v>
      </c>
      <c r="B59" s="19" t="n">
        <v>0</v>
      </c>
      <c r="C59" s="8"/>
      <c r="D59" s="8"/>
      <c r="E59" s="8"/>
      <c r="F59" s="8"/>
      <c r="G59" s="8"/>
    </row>
    <row r="60" customFormat="false" ht="24" hidden="false" customHeight="true" outlineLevel="0" collapsed="false">
      <c r="A60" s="9" t="s">
        <v>43</v>
      </c>
      <c r="B60" s="19" t="n">
        <v>0</v>
      </c>
      <c r="C60" s="8"/>
      <c r="D60" s="8"/>
      <c r="E60" s="8"/>
      <c r="F60" s="8"/>
      <c r="G60" s="8"/>
    </row>
    <row r="61" customFormat="false" ht="24" hidden="false" customHeight="true" outlineLevel="0" collapsed="false">
      <c r="A61" s="9" t="s">
        <v>44</v>
      </c>
      <c r="B61" s="19" t="n">
        <v>0</v>
      </c>
      <c r="C61" s="8"/>
      <c r="D61" s="8"/>
      <c r="E61" s="8"/>
      <c r="F61" s="8"/>
      <c r="G61" s="8"/>
    </row>
    <row r="62" customFormat="false" ht="24" hidden="false" customHeight="true" outlineLevel="0" collapsed="false">
      <c r="A62" s="9" t="s">
        <v>45</v>
      </c>
      <c r="B62" s="19" t="n">
        <v>0</v>
      </c>
      <c r="C62" s="8"/>
      <c r="D62" s="8"/>
      <c r="E62" s="8"/>
      <c r="F62" s="8"/>
      <c r="G62" s="8"/>
    </row>
    <row r="63" customFormat="false" ht="24" hidden="false" customHeight="true" outlineLevel="0" collapsed="false">
      <c r="A63" s="20" t="s">
        <v>46</v>
      </c>
      <c r="B63" s="21" t="n">
        <f aca="false">SUM(B55:B62)</f>
        <v>0</v>
      </c>
      <c r="C63" s="8"/>
      <c r="D63" s="8"/>
      <c r="E63" s="8"/>
      <c r="F63" s="8"/>
      <c r="G63" s="8"/>
    </row>
    <row r="64" customFormat="false" ht="24" hidden="false" customHeight="true" outlineLevel="0" collapsed="false">
      <c r="A64" s="8"/>
      <c r="B64" s="8"/>
      <c r="C64" s="8"/>
      <c r="D64" s="8"/>
      <c r="E64" s="8"/>
      <c r="F64" s="8"/>
      <c r="G64" s="8"/>
    </row>
    <row r="65" customFormat="false" ht="24" hidden="false" customHeight="true" outlineLevel="0" collapsed="false">
      <c r="A65" s="7" t="s">
        <v>47</v>
      </c>
      <c r="B65" s="7"/>
      <c r="C65" s="7"/>
      <c r="D65" s="7"/>
      <c r="E65" s="8"/>
      <c r="F65" s="8"/>
      <c r="G65" s="8"/>
    </row>
    <row r="66" customFormat="false" ht="24" hidden="false" customHeight="true" outlineLevel="0" collapsed="false">
      <c r="A66" s="7" t="s">
        <v>10</v>
      </c>
      <c r="B66" s="7" t="s">
        <v>11</v>
      </c>
      <c r="C66" s="7" t="s">
        <v>12</v>
      </c>
      <c r="D66" s="7" t="s">
        <v>18</v>
      </c>
      <c r="E66" s="8"/>
      <c r="F66" s="8"/>
      <c r="G66" s="8"/>
    </row>
    <row r="67" customFormat="false" ht="24" hidden="false" customHeight="true" outlineLevel="0" collapsed="false">
      <c r="A67" s="9" t="s">
        <v>183</v>
      </c>
      <c r="B67" s="13" t="n">
        <f aca="false">G29+E49</f>
        <v>0</v>
      </c>
      <c r="C67" s="14" t="n">
        <f aca="false">SUM($B$55:$B$61)</f>
        <v>0</v>
      </c>
      <c r="D67" s="11" t="n">
        <f aca="false">B67*C67</f>
        <v>0</v>
      </c>
      <c r="E67" s="8"/>
      <c r="F67" s="8"/>
      <c r="G67" s="8"/>
    </row>
    <row r="68" customFormat="false" ht="24" hidden="false" customHeight="true" outlineLevel="0" collapsed="false">
      <c r="A68" s="8"/>
      <c r="B68" s="8"/>
      <c r="C68" s="8"/>
      <c r="D68" s="8"/>
      <c r="E68" s="8"/>
      <c r="F68" s="8"/>
      <c r="G68" s="8"/>
    </row>
    <row r="69" customFormat="false" ht="24" hidden="false" customHeight="true" outlineLevel="0" collapsed="false">
      <c r="A69" s="7" t="s">
        <v>48</v>
      </c>
      <c r="B69" s="7"/>
      <c r="C69" s="7"/>
      <c r="D69" s="7"/>
      <c r="E69" s="8"/>
      <c r="F69" s="8"/>
      <c r="G69" s="8"/>
    </row>
    <row r="70" customFormat="false" ht="24" hidden="false" customHeight="true" outlineLevel="0" collapsed="false">
      <c r="A70" s="7" t="s">
        <v>10</v>
      </c>
      <c r="B70" s="7" t="s">
        <v>11</v>
      </c>
      <c r="C70" s="7" t="s">
        <v>12</v>
      </c>
      <c r="D70" s="7" t="s">
        <v>18</v>
      </c>
      <c r="E70" s="8"/>
      <c r="F70" s="8"/>
      <c r="G70" s="8"/>
    </row>
    <row r="71" customFormat="false" ht="24" hidden="false" customHeight="true" outlineLevel="0" collapsed="false">
      <c r="A71" s="9" t="s">
        <v>183</v>
      </c>
      <c r="B71" s="13" t="n">
        <f aca="false">G29+E49</f>
        <v>0</v>
      </c>
      <c r="C71" s="14" t="n">
        <f aca="false">$B$62</f>
        <v>0</v>
      </c>
      <c r="D71" s="11" t="n">
        <f aca="false">B71*C71</f>
        <v>0</v>
      </c>
      <c r="E71" s="8"/>
      <c r="F71" s="8"/>
      <c r="G71" s="8"/>
    </row>
    <row r="72" customFormat="false" ht="24" hidden="false" customHeight="true" outlineLevel="0" collapsed="false">
      <c r="A72" s="8"/>
      <c r="B72" s="8"/>
      <c r="C72" s="8"/>
      <c r="D72" s="8"/>
      <c r="E72" s="8"/>
      <c r="F72" s="8"/>
      <c r="G72" s="8"/>
    </row>
    <row r="73" customFormat="false" ht="24" hidden="false" customHeight="true" outlineLevel="0" collapsed="false">
      <c r="A73" s="7" t="s">
        <v>35</v>
      </c>
      <c r="B73" s="7"/>
      <c r="C73" s="7"/>
      <c r="D73" s="7"/>
      <c r="E73" s="8"/>
      <c r="F73" s="8"/>
      <c r="G73" s="8"/>
    </row>
    <row r="74" customFormat="false" ht="24" hidden="false" customHeight="true" outlineLevel="0" collapsed="false">
      <c r="A74" s="7" t="s">
        <v>10</v>
      </c>
      <c r="B74" s="7" t="s">
        <v>49</v>
      </c>
      <c r="C74" s="7" t="s">
        <v>45</v>
      </c>
      <c r="D74" s="7" t="s">
        <v>24</v>
      </c>
      <c r="E74" s="8"/>
      <c r="F74" s="8"/>
      <c r="G74" s="8"/>
    </row>
    <row r="75" customFormat="false" ht="24" hidden="false" customHeight="true" outlineLevel="0" collapsed="false">
      <c r="A75" s="9" t="s">
        <v>183</v>
      </c>
      <c r="B75" s="13" t="n">
        <f aca="false">D67</f>
        <v>0</v>
      </c>
      <c r="C75" s="13" t="n">
        <f aca="false">D71</f>
        <v>0</v>
      </c>
      <c r="D75" s="11" t="n">
        <f aca="false">B75+C75</f>
        <v>0</v>
      </c>
      <c r="E75" s="8"/>
      <c r="F75" s="8"/>
      <c r="G75" s="8"/>
    </row>
    <row r="76" customFormat="false" ht="24" hidden="false" customHeight="true" outlineLevel="0" collapsed="false">
      <c r="A76" s="8"/>
      <c r="B76" s="8"/>
      <c r="C76" s="8"/>
      <c r="D76" s="8"/>
      <c r="E76" s="8"/>
      <c r="F76" s="8"/>
      <c r="G76" s="8"/>
    </row>
    <row r="77" customFormat="false" ht="24" hidden="false" customHeight="true" outlineLevel="0" collapsed="false">
      <c r="A77" s="12" t="s">
        <v>50</v>
      </c>
      <c r="B77" s="12"/>
      <c r="C77" s="12"/>
      <c r="D77" s="12"/>
      <c r="E77" s="12"/>
      <c r="F77" s="12"/>
      <c r="G77" s="12"/>
    </row>
    <row r="78" customFormat="false" ht="24" hidden="false" customHeight="true" outlineLevel="0" collapsed="false">
      <c r="A78" s="8"/>
      <c r="B78" s="8"/>
      <c r="C78" s="8"/>
      <c r="D78" s="8"/>
      <c r="E78" s="8"/>
      <c r="F78" s="8"/>
      <c r="G78" s="8"/>
    </row>
    <row r="79" customFormat="false" ht="24" hidden="false" customHeight="true" outlineLevel="0" collapsed="false">
      <c r="A79" s="15" t="s">
        <v>51</v>
      </c>
      <c r="B79" s="15"/>
      <c r="C79" s="15"/>
      <c r="D79" s="15"/>
      <c r="E79" s="15"/>
      <c r="F79" s="15"/>
      <c r="G79" s="4"/>
    </row>
    <row r="80" customFormat="false" ht="36" hidden="false" customHeight="true" outlineLevel="0" collapsed="false">
      <c r="A80" s="8"/>
      <c r="B80" s="8"/>
      <c r="C80" s="8"/>
      <c r="D80" s="8"/>
      <c r="E80" s="8"/>
      <c r="F80" s="8"/>
      <c r="G80" s="8"/>
    </row>
    <row r="81" customFormat="false" ht="24" hidden="false" customHeight="true" outlineLevel="0" collapsed="false">
      <c r="A81" s="7" t="s">
        <v>52</v>
      </c>
      <c r="B81" s="7"/>
      <c r="C81" s="7"/>
      <c r="D81" s="7"/>
      <c r="E81" s="7"/>
      <c r="F81" s="8"/>
      <c r="G81" s="8"/>
    </row>
    <row r="82" customFormat="false" ht="24" hidden="false" customHeight="true" outlineLevel="0" collapsed="false">
      <c r="A82" s="7" t="s">
        <v>10</v>
      </c>
      <c r="B82" s="7" t="s">
        <v>53</v>
      </c>
      <c r="C82" s="7" t="s">
        <v>54</v>
      </c>
      <c r="D82" s="6" t="s">
        <v>55</v>
      </c>
      <c r="E82" s="7" t="s">
        <v>56</v>
      </c>
      <c r="F82" s="8"/>
      <c r="G82" s="8"/>
    </row>
    <row r="83" customFormat="false" ht="24" hidden="false" customHeight="true" outlineLevel="0" collapsed="false">
      <c r="A83" s="9" t="s">
        <v>183</v>
      </c>
      <c r="B83" s="22" t="n">
        <v>0</v>
      </c>
      <c r="C83" s="23" t="n">
        <v>2</v>
      </c>
      <c r="D83" s="23" t="n">
        <v>22</v>
      </c>
      <c r="E83" s="11" t="n">
        <f aca="false">B83*C83*D83</f>
        <v>0</v>
      </c>
      <c r="F83" s="8"/>
      <c r="G83" s="8"/>
    </row>
    <row r="84" customFormat="false" ht="24" hidden="false" customHeight="true" outlineLevel="0" collapsed="false">
      <c r="A84" s="8"/>
      <c r="B84" s="8"/>
      <c r="C84" s="8"/>
      <c r="D84" s="8"/>
      <c r="E84" s="8"/>
      <c r="F84" s="8"/>
      <c r="G84" s="8"/>
    </row>
    <row r="85" customFormat="false" ht="24" hidden="false" customHeight="true" outlineLevel="0" collapsed="false">
      <c r="A85" s="7" t="s">
        <v>57</v>
      </c>
      <c r="B85" s="7"/>
      <c r="C85" s="7"/>
      <c r="D85" s="7"/>
      <c r="E85" s="7"/>
      <c r="F85" s="8"/>
      <c r="G85" s="8"/>
    </row>
    <row r="86" customFormat="false" ht="24" hidden="false" customHeight="true" outlineLevel="0" collapsed="false">
      <c r="A86" s="7" t="s">
        <v>10</v>
      </c>
      <c r="B86" s="7" t="s">
        <v>11</v>
      </c>
      <c r="C86" s="7" t="s">
        <v>58</v>
      </c>
      <c r="D86" s="7" t="s">
        <v>12</v>
      </c>
      <c r="E86" s="7" t="s">
        <v>59</v>
      </c>
      <c r="F86" s="8"/>
      <c r="G86" s="8"/>
    </row>
    <row r="87" customFormat="false" ht="24" hidden="false" customHeight="true" outlineLevel="0" collapsed="false">
      <c r="A87" s="9" t="s">
        <v>183</v>
      </c>
      <c r="B87" s="13" t="n">
        <f aca="false">B11</f>
        <v>0</v>
      </c>
      <c r="C87" s="24" t="n">
        <v>1</v>
      </c>
      <c r="D87" s="24" t="n">
        <v>0.06</v>
      </c>
      <c r="E87" s="11" t="n">
        <f aca="false">B87*C87*D87</f>
        <v>0</v>
      </c>
      <c r="F87" s="8"/>
      <c r="G87" s="8"/>
    </row>
    <row r="88" customFormat="false" ht="24" hidden="false" customHeight="true" outlineLevel="0" collapsed="false">
      <c r="A88" s="8"/>
      <c r="B88" s="8"/>
      <c r="C88" s="8"/>
      <c r="D88" s="8"/>
      <c r="E88" s="8"/>
      <c r="F88" s="8"/>
      <c r="G88" s="8"/>
    </row>
    <row r="89" customFormat="false" ht="24" hidden="false" customHeight="true" outlineLevel="0" collapsed="false">
      <c r="A89" s="7" t="s">
        <v>60</v>
      </c>
      <c r="B89" s="7"/>
      <c r="C89" s="7"/>
      <c r="D89" s="7"/>
      <c r="E89" s="8"/>
      <c r="F89" s="8"/>
      <c r="G89" s="8"/>
    </row>
    <row r="90" customFormat="false" ht="24" hidden="false" customHeight="true" outlineLevel="0" collapsed="false">
      <c r="A90" s="7" t="s">
        <v>10</v>
      </c>
      <c r="B90" s="7" t="s">
        <v>56</v>
      </c>
      <c r="C90" s="7" t="s">
        <v>61</v>
      </c>
      <c r="D90" s="7" t="s">
        <v>62</v>
      </c>
      <c r="E90" s="8"/>
      <c r="F90" s="8"/>
      <c r="G90" s="8"/>
    </row>
    <row r="91" customFormat="false" ht="24" hidden="false" customHeight="true" outlineLevel="0" collapsed="false">
      <c r="A91" s="9" t="s">
        <v>183</v>
      </c>
      <c r="B91" s="13" t="n">
        <f aca="false">E83</f>
        <v>0</v>
      </c>
      <c r="C91" s="13" t="n">
        <f aca="false">E87</f>
        <v>0</v>
      </c>
      <c r="D91" s="11" t="n">
        <f aca="false">B91-C91</f>
        <v>0</v>
      </c>
      <c r="E91" s="8"/>
      <c r="F91" s="8"/>
      <c r="G91" s="8"/>
    </row>
    <row r="92" customFormat="false" ht="24" hidden="false" customHeight="true" outlineLevel="0" collapsed="false">
      <c r="A92" s="8"/>
      <c r="B92" s="8"/>
      <c r="C92" s="8"/>
      <c r="D92" s="8"/>
      <c r="E92" s="8"/>
      <c r="F92" s="8"/>
      <c r="G92" s="8"/>
    </row>
    <row r="93" customFormat="false" ht="24" hidden="false" customHeight="true" outlineLevel="0" collapsed="false">
      <c r="A93" s="15" t="s">
        <v>63</v>
      </c>
      <c r="B93" s="15"/>
      <c r="C93" s="15"/>
      <c r="D93" s="15"/>
      <c r="E93" s="15"/>
      <c r="F93" s="15"/>
      <c r="G93" s="4"/>
    </row>
    <row r="94" customFormat="false" ht="31.5" hidden="false" customHeight="true" outlineLevel="0" collapsed="false">
      <c r="A94" s="8"/>
      <c r="B94" s="8"/>
      <c r="C94" s="8"/>
      <c r="D94" s="8"/>
      <c r="E94" s="8"/>
      <c r="F94" s="8"/>
      <c r="G94" s="8"/>
    </row>
    <row r="95" customFormat="false" ht="24" hidden="false" customHeight="true" outlineLevel="0" collapsed="false">
      <c r="A95" s="7" t="s">
        <v>63</v>
      </c>
      <c r="B95" s="7"/>
      <c r="C95" s="7"/>
      <c r="D95" s="7"/>
      <c r="E95" s="8"/>
      <c r="F95" s="8"/>
      <c r="G95" s="8"/>
    </row>
    <row r="96" customFormat="false" ht="27" hidden="false" customHeight="true" outlineLevel="0" collapsed="false">
      <c r="A96" s="7" t="s">
        <v>10</v>
      </c>
      <c r="B96" s="7" t="s">
        <v>64</v>
      </c>
      <c r="C96" s="6" t="s">
        <v>55</v>
      </c>
      <c r="D96" s="7" t="s">
        <v>18</v>
      </c>
      <c r="E96" s="18"/>
      <c r="F96" s="8"/>
      <c r="G96" s="8"/>
    </row>
    <row r="97" customFormat="false" ht="24" hidden="false" customHeight="true" outlineLevel="0" collapsed="false">
      <c r="A97" s="9" t="s">
        <v>183</v>
      </c>
      <c r="B97" s="22" t="n">
        <v>0</v>
      </c>
      <c r="C97" s="23" t="n">
        <f aca="false">D83</f>
        <v>22</v>
      </c>
      <c r="D97" s="11" t="n">
        <f aca="false">B97*C97</f>
        <v>0</v>
      </c>
      <c r="E97" s="18"/>
      <c r="F97" s="8"/>
      <c r="G97" s="8"/>
    </row>
    <row r="98" customFormat="false" ht="24" hidden="false" customHeight="true" outlineLevel="0" collapsed="false">
      <c r="A98" s="8"/>
      <c r="B98" s="8"/>
      <c r="C98" s="8"/>
      <c r="D98" s="8"/>
      <c r="E98" s="8"/>
      <c r="F98" s="8"/>
      <c r="G98" s="8"/>
    </row>
    <row r="99" customFormat="false" ht="24" hidden="false" customHeight="true" outlineLevel="0" collapsed="false">
      <c r="A99" s="7" t="s">
        <v>65</v>
      </c>
      <c r="B99" s="7"/>
      <c r="C99" s="7"/>
      <c r="D99" s="7"/>
      <c r="E99" s="8"/>
      <c r="F99" s="8"/>
      <c r="G99" s="8"/>
    </row>
    <row r="100" customFormat="false" ht="24" hidden="false" customHeight="true" outlineLevel="0" collapsed="false">
      <c r="A100" s="7" t="s">
        <v>10</v>
      </c>
      <c r="B100" s="7" t="s">
        <v>11</v>
      </c>
      <c r="C100" s="7" t="s">
        <v>12</v>
      </c>
      <c r="D100" s="7" t="s">
        <v>59</v>
      </c>
      <c r="E100" s="8"/>
      <c r="F100" s="8"/>
      <c r="G100" s="8"/>
    </row>
    <row r="101" customFormat="false" ht="24" hidden="false" customHeight="true" outlineLevel="0" collapsed="false">
      <c r="A101" s="9" t="s">
        <v>183</v>
      </c>
      <c r="B101" s="13" t="n">
        <f aca="false">D97</f>
        <v>0</v>
      </c>
      <c r="C101" s="24" t="n">
        <v>0.19</v>
      </c>
      <c r="D101" s="11" t="n">
        <f aca="false">B101*C101</f>
        <v>0</v>
      </c>
      <c r="E101" s="8"/>
      <c r="F101" s="8"/>
      <c r="G101" s="8"/>
    </row>
    <row r="102" customFormat="false" ht="24" hidden="false" customHeight="true" outlineLevel="0" collapsed="false">
      <c r="A102" s="8"/>
      <c r="B102" s="8"/>
      <c r="C102" s="8"/>
      <c r="D102" s="8"/>
      <c r="E102" s="8"/>
      <c r="F102" s="8"/>
      <c r="G102" s="8"/>
    </row>
    <row r="103" customFormat="false" ht="24" hidden="false" customHeight="true" outlineLevel="0" collapsed="false">
      <c r="A103" s="7" t="s">
        <v>66</v>
      </c>
      <c r="B103" s="7"/>
      <c r="C103" s="7"/>
      <c r="D103" s="7"/>
      <c r="E103" s="8"/>
      <c r="F103" s="8"/>
      <c r="G103" s="8"/>
    </row>
    <row r="104" customFormat="false" ht="24" hidden="false" customHeight="true" outlineLevel="0" collapsed="false">
      <c r="A104" s="7" t="s">
        <v>10</v>
      </c>
      <c r="B104" s="7" t="s">
        <v>56</v>
      </c>
      <c r="C104" s="7" t="s">
        <v>59</v>
      </c>
      <c r="D104" s="7" t="s">
        <v>62</v>
      </c>
      <c r="E104" s="8"/>
      <c r="F104" s="8"/>
      <c r="G104" s="8"/>
    </row>
    <row r="105" customFormat="false" ht="24" hidden="false" customHeight="true" outlineLevel="0" collapsed="false">
      <c r="A105" s="9" t="s">
        <v>183</v>
      </c>
      <c r="B105" s="13" t="n">
        <f aca="false">D97</f>
        <v>0</v>
      </c>
      <c r="C105" s="13" t="n">
        <f aca="false">D101</f>
        <v>0</v>
      </c>
      <c r="D105" s="11" t="n">
        <f aca="false">B105-C105</f>
        <v>0</v>
      </c>
      <c r="E105" s="8"/>
      <c r="F105" s="8"/>
      <c r="G105" s="8"/>
    </row>
    <row r="106" customFormat="false" ht="24" hidden="false" customHeight="true" outlineLevel="0" collapsed="false">
      <c r="A106" s="8"/>
      <c r="B106" s="8"/>
      <c r="C106" s="8"/>
      <c r="D106" s="8"/>
      <c r="E106" s="8"/>
      <c r="F106" s="8"/>
      <c r="G106" s="8"/>
    </row>
    <row r="107" customFormat="false" ht="24" hidden="false" customHeight="true" outlineLevel="0" collapsed="false">
      <c r="A107" s="7" t="s">
        <v>67</v>
      </c>
      <c r="B107" s="7"/>
      <c r="C107" s="7"/>
      <c r="D107" s="7"/>
      <c r="E107" s="8"/>
      <c r="F107" s="8"/>
      <c r="G107" s="8"/>
    </row>
    <row r="108" customFormat="false" ht="24" hidden="false" customHeight="true" outlineLevel="0" collapsed="false">
      <c r="A108" s="7" t="s">
        <v>10</v>
      </c>
      <c r="B108" s="7"/>
      <c r="C108" s="7"/>
      <c r="D108" s="7"/>
      <c r="E108" s="8"/>
      <c r="F108" s="8"/>
      <c r="G108" s="8"/>
    </row>
    <row r="109" customFormat="false" ht="24" hidden="false" customHeight="true" outlineLevel="0" collapsed="false">
      <c r="A109" s="9" t="s">
        <v>183</v>
      </c>
      <c r="B109" s="13"/>
      <c r="C109" s="13"/>
      <c r="D109" s="10" t="n">
        <v>0</v>
      </c>
      <c r="E109" s="8"/>
      <c r="F109" s="8"/>
      <c r="G109" s="8"/>
    </row>
    <row r="110" customFormat="false" ht="24" hidden="false" customHeight="true" outlineLevel="0" collapsed="false">
      <c r="A110" s="8"/>
      <c r="B110" s="8"/>
      <c r="C110" s="8"/>
      <c r="D110" s="8"/>
      <c r="E110" s="8"/>
      <c r="F110" s="8"/>
      <c r="G110" s="8"/>
    </row>
    <row r="111" customFormat="false" ht="24" hidden="false" customHeight="true" outlineLevel="0" collapsed="false">
      <c r="A111" s="7" t="s">
        <v>50</v>
      </c>
      <c r="B111" s="7"/>
      <c r="C111" s="7"/>
      <c r="D111" s="7"/>
      <c r="E111" s="7"/>
      <c r="F111" s="7"/>
      <c r="G111" s="25"/>
    </row>
    <row r="112" customFormat="false" ht="24" hidden="false" customHeight="true" outlineLevel="0" collapsed="false">
      <c r="A112" s="7" t="s">
        <v>10</v>
      </c>
      <c r="B112" s="7" t="s">
        <v>68</v>
      </c>
      <c r="C112" s="7" t="s">
        <v>69</v>
      </c>
      <c r="D112" s="7" t="s">
        <v>70</v>
      </c>
      <c r="E112" s="7"/>
      <c r="F112" s="7" t="s">
        <v>24</v>
      </c>
      <c r="G112" s="8"/>
    </row>
    <row r="113" customFormat="false" ht="24" hidden="false" customHeight="true" outlineLevel="0" collapsed="false">
      <c r="A113" s="9" t="s">
        <v>183</v>
      </c>
      <c r="B113" s="13" t="n">
        <f aca="false">D91</f>
        <v>0</v>
      </c>
      <c r="C113" s="13" t="n">
        <f aca="false">D105</f>
        <v>0</v>
      </c>
      <c r="D113" s="13" t="n">
        <f aca="false">D109</f>
        <v>0</v>
      </c>
      <c r="E113" s="13"/>
      <c r="F113" s="11" t="n">
        <f aca="false">SUM(B113:E113)</f>
        <v>0</v>
      </c>
      <c r="G113" s="8"/>
    </row>
    <row r="114" customFormat="false" ht="24" hidden="false" customHeight="true" outlineLevel="0" collapsed="false">
      <c r="A114" s="8"/>
      <c r="B114" s="8"/>
      <c r="C114" s="8"/>
      <c r="D114" s="8"/>
      <c r="E114" s="8"/>
      <c r="F114" s="8"/>
      <c r="G114" s="8"/>
    </row>
    <row r="115" customFormat="false" ht="24" hidden="false" customHeight="true" outlineLevel="0" collapsed="false">
      <c r="A115" s="5" t="s">
        <v>25</v>
      </c>
      <c r="B115" s="5"/>
      <c r="C115" s="5"/>
      <c r="D115" s="5"/>
      <c r="E115" s="5"/>
      <c r="F115" s="5"/>
      <c r="G115" s="5"/>
    </row>
    <row r="116" customFormat="false" ht="24" hidden="false" customHeight="true" outlineLevel="0" collapsed="false">
      <c r="A116" s="8"/>
      <c r="B116" s="8"/>
      <c r="C116" s="8"/>
      <c r="D116" s="8"/>
      <c r="E116" s="8"/>
      <c r="F116" s="8"/>
      <c r="G116" s="8"/>
    </row>
    <row r="117" customFormat="false" ht="24" hidden="false" customHeight="true" outlineLevel="0" collapsed="false">
      <c r="A117" s="7" t="s">
        <v>25</v>
      </c>
      <c r="B117" s="7"/>
      <c r="C117" s="7"/>
      <c r="D117" s="7"/>
      <c r="E117" s="7"/>
      <c r="F117" s="8"/>
      <c r="G117" s="8"/>
    </row>
    <row r="118" customFormat="false" ht="24" hidden="false" customHeight="true" outlineLevel="0" collapsed="false">
      <c r="A118" s="7" t="s">
        <v>10</v>
      </c>
      <c r="B118" s="7" t="s">
        <v>71</v>
      </c>
      <c r="C118" s="7" t="s">
        <v>72</v>
      </c>
      <c r="D118" s="7" t="s">
        <v>73</v>
      </c>
      <c r="E118" s="7" t="s">
        <v>24</v>
      </c>
      <c r="F118" s="8"/>
      <c r="G118" s="8"/>
    </row>
    <row r="119" customFormat="false" ht="24" hidden="false" customHeight="true" outlineLevel="0" collapsed="false">
      <c r="A119" s="9" t="s">
        <v>183</v>
      </c>
      <c r="B119" s="13" t="n">
        <f aca="false">E49</f>
        <v>0</v>
      </c>
      <c r="C119" s="13" t="n">
        <f aca="false">D75</f>
        <v>0</v>
      </c>
      <c r="D119" s="13" t="n">
        <f aca="false">F113</f>
        <v>0</v>
      </c>
      <c r="E119" s="11" t="n">
        <f aca="false">SUM(B119:D119)</f>
        <v>0</v>
      </c>
      <c r="F119" s="8"/>
      <c r="G119" s="8"/>
    </row>
    <row r="120" customFormat="false" ht="24" hidden="false" customHeight="true" outlineLevel="0" collapsed="false">
      <c r="A120" s="8"/>
      <c r="B120" s="8"/>
      <c r="C120" s="8"/>
      <c r="D120" s="8"/>
      <c r="E120" s="8"/>
      <c r="F120" s="8"/>
      <c r="G120" s="8"/>
    </row>
    <row r="121" customFormat="false" ht="24" hidden="false" customHeight="true" outlineLevel="0" collapsed="false">
      <c r="A121" s="5" t="s">
        <v>74</v>
      </c>
      <c r="B121" s="5"/>
      <c r="C121" s="5"/>
      <c r="D121" s="5"/>
      <c r="E121" s="5"/>
      <c r="F121" s="5"/>
      <c r="G121" s="5"/>
    </row>
    <row r="122" customFormat="false" ht="24" hidden="false" customHeight="true" outlineLevel="0" collapsed="false">
      <c r="A122" s="8"/>
      <c r="B122" s="8"/>
      <c r="C122" s="8"/>
      <c r="D122" s="8"/>
      <c r="E122" s="8"/>
      <c r="F122" s="8"/>
      <c r="G122" s="8"/>
    </row>
    <row r="123" customFormat="false" ht="26.25" hidden="false" customHeight="true" outlineLevel="0" collapsed="false">
      <c r="A123" s="6" t="s">
        <v>75</v>
      </c>
      <c r="B123" s="6"/>
      <c r="C123" s="8"/>
      <c r="D123" s="8"/>
      <c r="E123" s="8"/>
      <c r="F123" s="8"/>
      <c r="G123" s="8"/>
    </row>
    <row r="124" customFormat="false" ht="24" hidden="false" customHeight="true" outlineLevel="0" collapsed="false">
      <c r="A124" s="7" t="s">
        <v>76</v>
      </c>
      <c r="B124" s="7" t="s">
        <v>12</v>
      </c>
      <c r="C124" s="8"/>
      <c r="D124" s="8"/>
      <c r="E124" s="8"/>
      <c r="F124" s="8"/>
      <c r="G124" s="8"/>
    </row>
    <row r="125" customFormat="false" ht="24" hidden="false" customHeight="true" outlineLevel="0" collapsed="false">
      <c r="A125" s="26" t="s">
        <v>77</v>
      </c>
      <c r="B125" s="14" t="n">
        <f aca="false">'GACED-demais'!G27</f>
        <v>0.502047327838341</v>
      </c>
      <c r="C125" s="8"/>
      <c r="D125" s="8"/>
      <c r="E125" s="8"/>
      <c r="F125" s="8"/>
      <c r="G125" s="8"/>
    </row>
    <row r="126" customFormat="false" ht="24" hidden="false" customHeight="true" outlineLevel="0" collapsed="false">
      <c r="A126" s="26" t="s">
        <v>78</v>
      </c>
      <c r="B126" s="14" t="n">
        <f aca="false">B125*45%</f>
        <v>0.225921297527253</v>
      </c>
      <c r="C126" s="8"/>
      <c r="D126" s="8"/>
      <c r="E126" s="8"/>
      <c r="F126" s="8"/>
      <c r="G126" s="8"/>
    </row>
    <row r="127" customFormat="false" ht="24" hidden="false" customHeight="true" outlineLevel="0" collapsed="false">
      <c r="A127" s="26" t="s">
        <v>79</v>
      </c>
      <c r="B127" s="14" t="n">
        <f aca="false">B125*55%</f>
        <v>0.276126030311087</v>
      </c>
      <c r="C127" s="8"/>
      <c r="D127" s="8"/>
      <c r="E127" s="8"/>
      <c r="F127" s="8"/>
      <c r="G127" s="8"/>
    </row>
    <row r="128" customFormat="false" ht="32.25" hidden="false" customHeight="true" outlineLevel="0" collapsed="false">
      <c r="A128" s="26" t="s">
        <v>80</v>
      </c>
      <c r="B128" s="14" t="n">
        <f aca="false">'GACED-demais'!G26</f>
        <v>0.0171231055570327</v>
      </c>
      <c r="C128" s="8"/>
      <c r="D128" s="8"/>
      <c r="E128" s="8"/>
      <c r="F128" s="8"/>
      <c r="G128" s="8"/>
    </row>
    <row r="129" customFormat="false" ht="30" hidden="false" customHeight="true" outlineLevel="0" collapsed="false">
      <c r="A129" s="26" t="s">
        <v>81</v>
      </c>
      <c r="B129" s="14" t="n">
        <f aca="false">'GACED-demais'!H28</f>
        <v>0.480829566604626</v>
      </c>
      <c r="C129" s="8"/>
      <c r="D129" s="8"/>
      <c r="E129" s="8"/>
      <c r="F129" s="8"/>
      <c r="G129" s="8"/>
    </row>
    <row r="130" customFormat="false" ht="24" hidden="false" customHeight="true" outlineLevel="0" collapsed="false">
      <c r="A130" s="7" t="s">
        <v>46</v>
      </c>
      <c r="B130" s="27" t="n">
        <f aca="false">SUM(B126:B129)</f>
        <v>1</v>
      </c>
      <c r="C130" s="8"/>
      <c r="D130" s="8"/>
      <c r="E130" s="8"/>
      <c r="F130" s="8"/>
      <c r="G130" s="8"/>
    </row>
    <row r="131" customFormat="false" ht="24" hidden="false" customHeight="true" outlineLevel="0" collapsed="false">
      <c r="A131" s="8"/>
      <c r="B131" s="8"/>
      <c r="C131" s="8"/>
      <c r="D131" s="8"/>
      <c r="E131" s="8"/>
      <c r="F131" s="8"/>
      <c r="G131" s="8"/>
    </row>
    <row r="132" customFormat="false" ht="24" hidden="false" customHeight="true" outlineLevel="0" collapsed="false">
      <c r="A132" s="12" t="s">
        <v>82</v>
      </c>
      <c r="B132" s="12"/>
      <c r="C132" s="12"/>
      <c r="D132" s="12"/>
      <c r="E132" s="12"/>
      <c r="F132" s="12"/>
      <c r="G132" s="12"/>
    </row>
    <row r="133" customFormat="false" ht="24" hidden="false" customHeight="true" outlineLevel="0" collapsed="false">
      <c r="A133" s="8"/>
      <c r="B133" s="8"/>
      <c r="C133" s="8"/>
      <c r="D133" s="8"/>
      <c r="E133" s="8"/>
      <c r="F133" s="8"/>
      <c r="G133" s="8"/>
    </row>
    <row r="134" customFormat="false" ht="24" hidden="false" customHeight="true" outlineLevel="0" collapsed="false">
      <c r="A134" s="7" t="s">
        <v>83</v>
      </c>
      <c r="B134" s="7"/>
      <c r="C134" s="7"/>
      <c r="D134" s="7"/>
      <c r="E134" s="8"/>
      <c r="F134" s="8"/>
      <c r="G134" s="8"/>
    </row>
    <row r="135" customFormat="false" ht="30" hidden="false" customHeight="true" outlineLevel="0" collapsed="false">
      <c r="A135" s="7" t="s">
        <v>10</v>
      </c>
      <c r="B135" s="7" t="s">
        <v>11</v>
      </c>
      <c r="C135" s="6" t="s">
        <v>28</v>
      </c>
      <c r="D135" s="7" t="s">
        <v>18</v>
      </c>
      <c r="E135" s="8"/>
      <c r="F135" s="8"/>
      <c r="G135" s="8"/>
    </row>
    <row r="136" customFormat="false" ht="24" hidden="false" customHeight="true" outlineLevel="0" collapsed="false">
      <c r="A136" s="9" t="s">
        <v>183</v>
      </c>
      <c r="B136" s="13" t="n">
        <f aca="false">G29+(E119-D67)</f>
        <v>0</v>
      </c>
      <c r="C136" s="9" t="n">
        <v>12</v>
      </c>
      <c r="D136" s="11" t="n">
        <f aca="false">B136/C136</f>
        <v>0</v>
      </c>
      <c r="E136" s="8"/>
      <c r="F136" s="8"/>
      <c r="G136" s="8"/>
    </row>
    <row r="137" customFormat="false" ht="24" hidden="false" customHeight="true" outlineLevel="0" collapsed="false">
      <c r="A137" s="8"/>
      <c r="B137" s="8"/>
      <c r="C137" s="8"/>
      <c r="D137" s="8"/>
      <c r="E137" s="8"/>
      <c r="F137" s="8"/>
      <c r="G137" s="8"/>
    </row>
    <row r="138" customFormat="false" ht="24" hidden="false" customHeight="true" outlineLevel="0" collapsed="false">
      <c r="A138" s="30" t="s">
        <v>84</v>
      </c>
      <c r="B138" s="30"/>
      <c r="C138" s="30"/>
      <c r="D138" s="30"/>
      <c r="E138" s="30"/>
      <c r="F138" s="8"/>
      <c r="G138" s="8"/>
    </row>
    <row r="139" customFormat="false" ht="24" hidden="false" customHeight="true" outlineLevel="0" collapsed="false">
      <c r="A139" s="7" t="s">
        <v>10</v>
      </c>
      <c r="B139" s="7" t="s">
        <v>11</v>
      </c>
      <c r="C139" s="6" t="s">
        <v>12</v>
      </c>
      <c r="D139" s="6" t="s">
        <v>28</v>
      </c>
      <c r="E139" s="7" t="s">
        <v>18</v>
      </c>
      <c r="F139" s="8"/>
      <c r="G139" s="8"/>
    </row>
    <row r="140" customFormat="false" ht="24" hidden="false" customHeight="true" outlineLevel="0" collapsed="false">
      <c r="A140" s="9" t="str">
        <f aca="false">A136</f>
        <v>COPEIRO (40h semanais)</v>
      </c>
      <c r="B140" s="13" t="n">
        <f aca="false">D71</f>
        <v>0</v>
      </c>
      <c r="C140" s="24" t="n">
        <v>0.4</v>
      </c>
      <c r="D140" s="14" t="n">
        <v>0.0833</v>
      </c>
      <c r="E140" s="59" t="n">
        <f aca="false">B140*C140*D140</f>
        <v>0</v>
      </c>
      <c r="F140" s="8"/>
      <c r="G140" s="8"/>
    </row>
    <row r="141" customFormat="false" ht="24" hidden="false" customHeight="true" outlineLevel="0" collapsed="false">
      <c r="A141" s="8"/>
      <c r="B141" s="8"/>
      <c r="C141" s="8"/>
      <c r="D141" s="8"/>
      <c r="E141" s="8"/>
      <c r="F141" s="8"/>
      <c r="G141" s="8"/>
    </row>
    <row r="142" customFormat="false" ht="24" hidden="false" customHeight="true" outlineLevel="0" collapsed="false">
      <c r="A142" s="8"/>
      <c r="B142" s="8"/>
      <c r="C142" s="8"/>
      <c r="D142" s="8"/>
      <c r="E142" s="8"/>
      <c r="F142" s="8"/>
      <c r="G142" s="8"/>
    </row>
    <row r="143" customFormat="false" ht="24" hidden="false" customHeight="true" outlineLevel="0" collapsed="false">
      <c r="A143" s="7" t="s">
        <v>85</v>
      </c>
      <c r="B143" s="7"/>
      <c r="C143" s="7"/>
      <c r="D143" s="7"/>
      <c r="E143" s="8"/>
      <c r="F143" s="8"/>
      <c r="G143" s="8"/>
    </row>
    <row r="144" customFormat="false" ht="24" hidden="false" customHeight="true" outlineLevel="0" collapsed="false">
      <c r="A144" s="7" t="s">
        <v>10</v>
      </c>
      <c r="B144" s="7" t="s">
        <v>11</v>
      </c>
      <c r="C144" s="7" t="s">
        <v>12</v>
      </c>
      <c r="D144" s="7" t="s">
        <v>18</v>
      </c>
      <c r="E144" s="8"/>
      <c r="F144" s="8"/>
      <c r="G144" s="8"/>
    </row>
    <row r="145" customFormat="false" ht="24" hidden="false" customHeight="true" outlineLevel="0" collapsed="false">
      <c r="A145" s="9" t="s">
        <v>183</v>
      </c>
      <c r="B145" s="13" t="n">
        <f aca="false">D136+E140</f>
        <v>0</v>
      </c>
      <c r="C145" s="14" t="n">
        <f aca="false">$B$126</f>
        <v>0.225921297527253</v>
      </c>
      <c r="D145" s="11" t="n">
        <f aca="false">B145*C145</f>
        <v>0</v>
      </c>
      <c r="E145" s="8"/>
      <c r="F145" s="8"/>
      <c r="G145" s="8"/>
    </row>
    <row r="146" customFormat="false" ht="24" hidden="false" customHeight="true" outlineLevel="0" collapsed="false">
      <c r="A146" s="8"/>
      <c r="B146" s="8"/>
      <c r="C146" s="8"/>
      <c r="D146" s="8"/>
      <c r="E146" s="8"/>
      <c r="F146" s="8"/>
      <c r="G146" s="8"/>
    </row>
    <row r="147" customFormat="false" ht="24" hidden="false" customHeight="true" outlineLevel="0" collapsed="false">
      <c r="A147" s="12" t="s">
        <v>86</v>
      </c>
      <c r="B147" s="12"/>
      <c r="C147" s="12"/>
      <c r="D147" s="12"/>
      <c r="E147" s="12"/>
      <c r="F147" s="12"/>
      <c r="G147" s="12"/>
    </row>
    <row r="148" customFormat="false" ht="24" hidden="false" customHeight="true" outlineLevel="0" collapsed="false">
      <c r="A148" s="8"/>
      <c r="B148" s="8"/>
      <c r="C148" s="8"/>
      <c r="D148" s="8"/>
      <c r="E148" s="8"/>
      <c r="F148" s="8"/>
      <c r="G148" s="8"/>
    </row>
    <row r="149" customFormat="false" ht="24" hidden="false" customHeight="true" outlineLevel="0" collapsed="false">
      <c r="A149" s="7" t="s">
        <v>87</v>
      </c>
      <c r="B149" s="7"/>
      <c r="C149" s="7"/>
      <c r="D149" s="7"/>
      <c r="E149" s="8"/>
      <c r="F149" s="8"/>
      <c r="G149" s="8"/>
    </row>
    <row r="150" customFormat="false" ht="33" hidden="false" customHeight="true" outlineLevel="0" collapsed="false">
      <c r="A150" s="7" t="s">
        <v>10</v>
      </c>
      <c r="B150" s="7" t="s">
        <v>11</v>
      </c>
      <c r="C150" s="6" t="s">
        <v>28</v>
      </c>
      <c r="D150" s="7" t="s">
        <v>18</v>
      </c>
      <c r="E150" s="8"/>
      <c r="F150" s="8"/>
      <c r="G150" s="8"/>
    </row>
    <row r="151" customFormat="false" ht="24" hidden="false" customHeight="true" outlineLevel="0" collapsed="false">
      <c r="A151" s="9" t="s">
        <v>183</v>
      </c>
      <c r="B151" s="13" t="n">
        <f aca="false">((G29+E119)/30)*7</f>
        <v>0</v>
      </c>
      <c r="C151" s="9" t="n">
        <v>12</v>
      </c>
      <c r="D151" s="11" t="n">
        <f aca="false">B151/C151</f>
        <v>0</v>
      </c>
      <c r="E151" s="8"/>
      <c r="F151" s="8"/>
      <c r="G151" s="8"/>
    </row>
    <row r="152" customFormat="false" ht="24" hidden="false" customHeight="true" outlineLevel="0" collapsed="false">
      <c r="A152" s="8"/>
      <c r="B152" s="8"/>
      <c r="C152" s="8"/>
      <c r="D152" s="8"/>
      <c r="E152" s="8"/>
      <c r="F152" s="8"/>
      <c r="G152" s="8"/>
    </row>
    <row r="153" customFormat="false" ht="31.5" hidden="false" customHeight="true" outlineLevel="0" collapsed="false">
      <c r="A153" s="6" t="s">
        <v>184</v>
      </c>
      <c r="B153" s="6"/>
      <c r="C153" s="6"/>
      <c r="D153" s="6"/>
      <c r="E153" s="8"/>
      <c r="F153" s="8"/>
      <c r="G153" s="8"/>
    </row>
    <row r="154" customFormat="false" ht="34.5" hidden="false" customHeight="true" outlineLevel="0" collapsed="false">
      <c r="A154" s="7" t="s">
        <v>10</v>
      </c>
      <c r="B154" s="7" t="s">
        <v>11</v>
      </c>
      <c r="C154" s="6" t="s">
        <v>89</v>
      </c>
      <c r="D154" s="7" t="s">
        <v>18</v>
      </c>
      <c r="E154" s="8"/>
      <c r="F154" s="8"/>
      <c r="G154" s="8"/>
    </row>
    <row r="155" customFormat="false" ht="24" hidden="false" customHeight="true" outlineLevel="0" collapsed="false">
      <c r="A155" s="9" t="s">
        <v>183</v>
      </c>
      <c r="B155" s="13" t="n">
        <f aca="false">D71</f>
        <v>0</v>
      </c>
      <c r="C155" s="24" t="n">
        <v>0.4</v>
      </c>
      <c r="D155" s="11" t="n">
        <f aca="false">B155*C155</f>
        <v>0</v>
      </c>
      <c r="E155" s="8"/>
      <c r="F155" s="8"/>
      <c r="G155" s="8"/>
    </row>
    <row r="156" customFormat="false" ht="24" hidden="false" customHeight="true" outlineLevel="0" collapsed="false">
      <c r="A156" s="8"/>
      <c r="B156" s="8"/>
      <c r="C156" s="8"/>
      <c r="D156" s="8"/>
      <c r="E156" s="8"/>
      <c r="F156" s="8"/>
      <c r="G156" s="8"/>
    </row>
    <row r="157" customFormat="false" ht="24" hidden="false" customHeight="true" outlineLevel="0" collapsed="false">
      <c r="A157" s="7" t="s">
        <v>90</v>
      </c>
      <c r="B157" s="7"/>
      <c r="C157" s="7"/>
      <c r="D157" s="7"/>
      <c r="E157" s="8"/>
      <c r="F157" s="8"/>
      <c r="G157" s="8"/>
    </row>
    <row r="158" customFormat="false" ht="24" hidden="false" customHeight="true" outlineLevel="0" collapsed="false">
      <c r="A158" s="7" t="s">
        <v>10</v>
      </c>
      <c r="B158" s="7" t="s">
        <v>11</v>
      </c>
      <c r="C158" s="7" t="s">
        <v>12</v>
      </c>
      <c r="D158" s="7" t="s">
        <v>18</v>
      </c>
      <c r="E158" s="8"/>
      <c r="F158" s="8"/>
      <c r="G158" s="8"/>
    </row>
    <row r="159" customFormat="false" ht="24" hidden="false" customHeight="true" outlineLevel="0" collapsed="false">
      <c r="A159" s="9" t="s">
        <v>183</v>
      </c>
      <c r="B159" s="13" t="n">
        <f aca="false">D151+D155</f>
        <v>0</v>
      </c>
      <c r="C159" s="14" t="n">
        <f aca="false">$B$127</f>
        <v>0.276126030311087</v>
      </c>
      <c r="D159" s="11" t="n">
        <f aca="false">B159*C159</f>
        <v>0</v>
      </c>
      <c r="E159" s="8"/>
      <c r="F159" s="8"/>
      <c r="G159" s="8"/>
    </row>
    <row r="160" customFormat="false" ht="24" hidden="false" customHeight="true" outlineLevel="0" collapsed="false">
      <c r="A160" s="8"/>
      <c r="B160" s="8"/>
      <c r="C160" s="8"/>
      <c r="D160" s="8"/>
      <c r="E160" s="8"/>
      <c r="F160" s="8"/>
      <c r="G160" s="8"/>
    </row>
    <row r="161" customFormat="false" ht="24" hidden="false" customHeight="true" outlineLevel="0" collapsed="false">
      <c r="A161" s="12" t="s">
        <v>91</v>
      </c>
      <c r="B161" s="12"/>
      <c r="C161" s="12"/>
      <c r="D161" s="12"/>
      <c r="E161" s="12"/>
      <c r="F161" s="12"/>
      <c r="G161" s="12"/>
    </row>
    <row r="162" customFormat="false" ht="20.25" hidden="false" customHeight="true" outlineLevel="0" collapsed="false">
      <c r="A162" s="8"/>
      <c r="B162" s="8"/>
      <c r="C162" s="8"/>
      <c r="D162" s="8"/>
      <c r="E162" s="8"/>
      <c r="F162" s="8"/>
      <c r="G162" s="8"/>
    </row>
    <row r="163" customFormat="false" ht="24" hidden="false" customHeight="true" outlineLevel="0" collapsed="false">
      <c r="A163" s="7" t="s">
        <v>92</v>
      </c>
      <c r="B163" s="7"/>
      <c r="C163" s="7"/>
      <c r="D163" s="7"/>
      <c r="E163" s="7"/>
      <c r="F163" s="8"/>
      <c r="G163" s="8"/>
    </row>
    <row r="164" customFormat="false" ht="46.5" hidden="false" customHeight="true" outlineLevel="0" collapsed="false">
      <c r="A164" s="7" t="s">
        <v>10</v>
      </c>
      <c r="B164" s="6" t="s">
        <v>93</v>
      </c>
      <c r="C164" s="6" t="s">
        <v>94</v>
      </c>
      <c r="D164" s="6" t="s">
        <v>95</v>
      </c>
      <c r="E164" s="7" t="s">
        <v>18</v>
      </c>
      <c r="F164" s="8"/>
      <c r="G164" s="8"/>
    </row>
    <row r="165" customFormat="false" ht="24" hidden="false" customHeight="true" outlineLevel="0" collapsed="false">
      <c r="A165" s="9" t="s">
        <v>185</v>
      </c>
      <c r="B165" s="35" t="n">
        <f aca="false">-D37</f>
        <v>-0</v>
      </c>
      <c r="C165" s="35" t="n">
        <f aca="false">-D41</f>
        <v>-0</v>
      </c>
      <c r="D165" s="35" t="n">
        <f aca="false">-E45</f>
        <v>-0</v>
      </c>
      <c r="E165" s="36" t="n">
        <f aca="false">SUM(B165:D165)</f>
        <v>0</v>
      </c>
      <c r="F165" s="8"/>
      <c r="G165" s="8"/>
    </row>
    <row r="166" customFormat="false" ht="24" hidden="false" customHeight="true" outlineLevel="0" collapsed="false">
      <c r="A166" s="8"/>
      <c r="B166" s="8"/>
      <c r="C166" s="8"/>
      <c r="D166" s="8"/>
      <c r="E166" s="8"/>
      <c r="F166" s="8"/>
      <c r="G166" s="8"/>
    </row>
    <row r="167" customFormat="false" ht="24" hidden="false" customHeight="true" outlineLevel="0" collapsed="false">
      <c r="A167" s="7" t="s">
        <v>96</v>
      </c>
      <c r="B167" s="7"/>
      <c r="C167" s="7"/>
      <c r="D167" s="7"/>
      <c r="E167" s="8"/>
      <c r="F167" s="8"/>
      <c r="G167" s="8"/>
    </row>
    <row r="168" customFormat="false" ht="24" hidden="false" customHeight="true" outlineLevel="0" collapsed="false">
      <c r="A168" s="7" t="s">
        <v>10</v>
      </c>
      <c r="B168" s="7" t="s">
        <v>97</v>
      </c>
      <c r="C168" s="7" t="s">
        <v>12</v>
      </c>
      <c r="D168" s="7" t="s">
        <v>18</v>
      </c>
      <c r="E168" s="8"/>
      <c r="F168" s="8"/>
      <c r="G168" s="8"/>
    </row>
    <row r="169" customFormat="false" ht="24" hidden="false" customHeight="true" outlineLevel="0" collapsed="false">
      <c r="A169" s="9" t="s">
        <v>183</v>
      </c>
      <c r="B169" s="35" t="n">
        <f aca="false">E165</f>
        <v>0</v>
      </c>
      <c r="C169" s="14" t="n">
        <f aca="false">$B$128</f>
        <v>0.0171231055570327</v>
      </c>
      <c r="D169" s="36" t="n">
        <f aca="false">B169*C169</f>
        <v>0</v>
      </c>
      <c r="E169" s="8"/>
      <c r="F169" s="8"/>
      <c r="G169" s="8"/>
    </row>
    <row r="170" customFormat="false" ht="24" hidden="false" customHeight="true" outlineLevel="0" collapsed="false">
      <c r="A170" s="8"/>
      <c r="B170" s="8"/>
      <c r="C170" s="8"/>
      <c r="D170" s="8"/>
      <c r="E170" s="8"/>
      <c r="F170" s="8"/>
      <c r="G170" s="8"/>
    </row>
    <row r="171" customFormat="false" ht="24" hidden="false" customHeight="true" outlineLevel="0" collapsed="false">
      <c r="A171" s="5" t="s">
        <v>74</v>
      </c>
      <c r="B171" s="5"/>
      <c r="C171" s="5"/>
      <c r="D171" s="5"/>
      <c r="E171" s="5"/>
      <c r="F171" s="5"/>
      <c r="G171" s="5"/>
    </row>
    <row r="172" customFormat="false" ht="24" hidden="false" customHeight="true" outlineLevel="0" collapsed="false">
      <c r="A172" s="8"/>
      <c r="B172" s="8"/>
      <c r="C172" s="8"/>
      <c r="D172" s="8"/>
      <c r="E172" s="8"/>
      <c r="F172" s="8"/>
      <c r="G172" s="8"/>
    </row>
    <row r="173" customFormat="false" ht="24" hidden="false" customHeight="true" outlineLevel="0" collapsed="false">
      <c r="A173" s="7" t="s">
        <v>74</v>
      </c>
      <c r="B173" s="7"/>
      <c r="C173" s="7"/>
      <c r="D173" s="7"/>
      <c r="E173" s="7"/>
      <c r="F173" s="8"/>
      <c r="G173" s="8"/>
    </row>
    <row r="174" customFormat="false" ht="24" hidden="false" customHeight="true" outlineLevel="0" collapsed="false">
      <c r="A174" s="7" t="s">
        <v>10</v>
      </c>
      <c r="B174" s="7" t="s">
        <v>98</v>
      </c>
      <c r="C174" s="7" t="s">
        <v>99</v>
      </c>
      <c r="D174" s="7" t="s">
        <v>100</v>
      </c>
      <c r="E174" s="7" t="s">
        <v>24</v>
      </c>
      <c r="F174" s="8"/>
      <c r="G174" s="8"/>
    </row>
    <row r="175" customFormat="false" ht="24" hidden="false" customHeight="true" outlineLevel="0" collapsed="false">
      <c r="A175" s="9" t="s">
        <v>183</v>
      </c>
      <c r="B175" s="13" t="n">
        <f aca="false">D145</f>
        <v>0</v>
      </c>
      <c r="C175" s="13" t="n">
        <f aca="false">D159</f>
        <v>0</v>
      </c>
      <c r="D175" s="35" t="n">
        <f aca="false">D169</f>
        <v>0</v>
      </c>
      <c r="E175" s="11" t="n">
        <f aca="false">SUM(B175:D175)</f>
        <v>0</v>
      </c>
      <c r="F175" s="8"/>
      <c r="G175" s="8"/>
    </row>
    <row r="176" customFormat="false" ht="24" hidden="false" customHeight="true" outlineLevel="0" collapsed="false">
      <c r="A176" s="8"/>
      <c r="B176" s="8"/>
      <c r="C176" s="8"/>
      <c r="D176" s="8"/>
      <c r="E176" s="8"/>
      <c r="F176" s="8"/>
      <c r="G176" s="8"/>
    </row>
    <row r="177" customFormat="false" ht="24" hidden="false" customHeight="true" outlineLevel="0" collapsed="false">
      <c r="A177" s="5" t="s">
        <v>101</v>
      </c>
      <c r="B177" s="5"/>
      <c r="C177" s="5"/>
      <c r="D177" s="5"/>
      <c r="E177" s="5"/>
      <c r="F177" s="5"/>
      <c r="G177" s="5"/>
    </row>
    <row r="178" customFormat="false" ht="24" hidden="false" customHeight="true" outlineLevel="0" collapsed="false">
      <c r="A178" s="8"/>
      <c r="B178" s="8"/>
      <c r="C178" s="8"/>
      <c r="D178" s="8"/>
      <c r="E178" s="8"/>
      <c r="F178" s="8"/>
      <c r="G178" s="8"/>
    </row>
    <row r="179" customFormat="false" ht="24" hidden="false" customHeight="true" outlineLevel="0" collapsed="false">
      <c r="A179" s="6" t="s">
        <v>186</v>
      </c>
      <c r="B179" s="6"/>
      <c r="C179" s="6"/>
      <c r="D179" s="6"/>
      <c r="E179" s="6"/>
      <c r="F179" s="6"/>
      <c r="G179" s="6"/>
    </row>
    <row r="180" customFormat="false" ht="15" hidden="false" customHeight="true" outlineLevel="0" collapsed="false">
      <c r="A180" s="6" t="s">
        <v>103</v>
      </c>
      <c r="B180" s="6"/>
      <c r="C180" s="6"/>
      <c r="D180" s="6"/>
      <c r="E180" s="6"/>
      <c r="F180" s="6"/>
      <c r="G180" s="6"/>
    </row>
    <row r="181" customFormat="false" ht="24" hidden="false" customHeight="true" outlineLevel="0" collapsed="false">
      <c r="A181" s="6" t="s">
        <v>10</v>
      </c>
      <c r="B181" s="6" t="s">
        <v>187</v>
      </c>
      <c r="C181" s="6" t="s">
        <v>105</v>
      </c>
      <c r="D181" s="6" t="s">
        <v>106</v>
      </c>
      <c r="E181" s="6"/>
      <c r="F181" s="6" t="s">
        <v>107</v>
      </c>
      <c r="G181" s="6"/>
    </row>
    <row r="182" customFormat="false" ht="31.5" hidden="false" customHeight="true" outlineLevel="0" collapsed="false">
      <c r="A182" s="6"/>
      <c r="B182" s="6"/>
      <c r="C182" s="6"/>
      <c r="D182" s="6" t="s">
        <v>108</v>
      </c>
      <c r="E182" s="6" t="s">
        <v>109</v>
      </c>
      <c r="F182" s="6" t="s">
        <v>108</v>
      </c>
      <c r="G182" s="6" t="s">
        <v>109</v>
      </c>
    </row>
    <row r="183" customFormat="false" ht="24" hidden="false" customHeight="true" outlineLevel="0" collapsed="false">
      <c r="A183" s="26" t="s">
        <v>33</v>
      </c>
      <c r="B183" s="37" t="n">
        <v>1</v>
      </c>
      <c r="C183" s="26" t="n">
        <v>30</v>
      </c>
      <c r="D183" s="38" t="n">
        <v>0.5</v>
      </c>
      <c r="E183" s="39" t="n">
        <f aca="false">(B183*C183)*D183</f>
        <v>15</v>
      </c>
      <c r="F183" s="40" t="n">
        <f aca="false">(252/365)</f>
        <v>0.69041095890411</v>
      </c>
      <c r="G183" s="39" t="n">
        <f aca="false">(B183*C183)*F183</f>
        <v>20.7123287671233</v>
      </c>
    </row>
    <row r="184" customFormat="false" ht="24" hidden="false" customHeight="true" outlineLevel="0" collapsed="false">
      <c r="A184" s="26" t="s">
        <v>110</v>
      </c>
      <c r="B184" s="37" t="n">
        <v>1</v>
      </c>
      <c r="C184" s="26" t="n">
        <v>1</v>
      </c>
      <c r="D184" s="38" t="n">
        <v>1</v>
      </c>
      <c r="E184" s="39" t="n">
        <f aca="false">(B184*C184)*D184</f>
        <v>1</v>
      </c>
      <c r="F184" s="40" t="n">
        <v>1</v>
      </c>
      <c r="G184" s="39" t="n">
        <f aca="false">(B184*C184)*F184</f>
        <v>1</v>
      </c>
    </row>
    <row r="185" customFormat="false" ht="24" hidden="false" customHeight="true" outlineLevel="0" collapsed="false">
      <c r="A185" s="26" t="s">
        <v>111</v>
      </c>
      <c r="B185" s="37" t="n">
        <v>0.0922</v>
      </c>
      <c r="C185" s="26" t="n">
        <v>15</v>
      </c>
      <c r="D185" s="38" t="n">
        <v>0.5</v>
      </c>
      <c r="E185" s="39" t="n">
        <f aca="false">(B185*C185)*D185</f>
        <v>0.6915</v>
      </c>
      <c r="F185" s="40" t="n">
        <f aca="false">(252/365)</f>
        <v>0.69041095890411</v>
      </c>
      <c r="G185" s="39" t="n">
        <f aca="false">(B185*C185)*F185</f>
        <v>0.954838356164384</v>
      </c>
    </row>
    <row r="186" customFormat="false" ht="24" hidden="false" customHeight="true" outlineLevel="0" collapsed="false">
      <c r="A186" s="26" t="s">
        <v>112</v>
      </c>
      <c r="B186" s="37" t="n">
        <v>1</v>
      </c>
      <c r="C186" s="26" t="n">
        <v>5</v>
      </c>
      <c r="D186" s="38" t="n">
        <v>0.5</v>
      </c>
      <c r="E186" s="39" t="n">
        <f aca="false">(B186*C186)*D186</f>
        <v>2.5</v>
      </c>
      <c r="F186" s="40" t="n">
        <f aca="false">(252/365)</f>
        <v>0.69041095890411</v>
      </c>
      <c r="G186" s="39" t="n">
        <f aca="false">(B186*C186)*F186</f>
        <v>3.45205479452055</v>
      </c>
    </row>
    <row r="187" customFormat="false" ht="24" hidden="false" customHeight="true" outlineLevel="0" collapsed="false">
      <c r="A187" s="26" t="s">
        <v>113</v>
      </c>
      <c r="B187" s="37" t="n">
        <v>0.1344</v>
      </c>
      <c r="C187" s="26" t="n">
        <v>2</v>
      </c>
      <c r="D187" s="38" t="n">
        <v>1</v>
      </c>
      <c r="E187" s="39" t="n">
        <f aca="false">(B187*C187)*D187</f>
        <v>0.2688</v>
      </c>
      <c r="F187" s="40" t="n">
        <v>1</v>
      </c>
      <c r="G187" s="39" t="n">
        <f aca="false">(B187*C187)*F187</f>
        <v>0.2688</v>
      </c>
    </row>
    <row r="188" customFormat="false" ht="24" hidden="false" customHeight="true" outlineLevel="0" collapsed="false">
      <c r="A188" s="26" t="s">
        <v>114</v>
      </c>
      <c r="B188" s="37" t="n">
        <v>0.0305</v>
      </c>
      <c r="C188" s="26" t="n">
        <v>2</v>
      </c>
      <c r="D188" s="38" t="n">
        <v>0.5</v>
      </c>
      <c r="E188" s="39" t="n">
        <f aca="false">(B188*C188)*D188</f>
        <v>0.0305</v>
      </c>
      <c r="F188" s="40" t="n">
        <f aca="false">(252/365)</f>
        <v>0.69041095890411</v>
      </c>
      <c r="G188" s="39" t="n">
        <f aca="false">(B188*C188)*F188</f>
        <v>0.0421150684931507</v>
      </c>
    </row>
    <row r="189" customFormat="false" ht="24" hidden="false" customHeight="true" outlineLevel="0" collapsed="false">
      <c r="A189" s="26" t="s">
        <v>115</v>
      </c>
      <c r="B189" s="37" t="n">
        <v>0.0118</v>
      </c>
      <c r="C189" s="26" t="n">
        <v>3</v>
      </c>
      <c r="D189" s="38" t="n">
        <v>0.5</v>
      </c>
      <c r="E189" s="39" t="n">
        <f aca="false">(B189*C189)*D189</f>
        <v>0.0177</v>
      </c>
      <c r="F189" s="40" t="n">
        <v>1</v>
      </c>
      <c r="G189" s="39" t="n">
        <f aca="false">(B189*C189)*F189</f>
        <v>0.0354</v>
      </c>
    </row>
    <row r="190" customFormat="false" ht="24" hidden="false" customHeight="true" outlineLevel="0" collapsed="false">
      <c r="A190" s="26" t="s">
        <v>116</v>
      </c>
      <c r="B190" s="37" t="n">
        <v>0.02</v>
      </c>
      <c r="C190" s="26" t="n">
        <v>1</v>
      </c>
      <c r="D190" s="38" t="n">
        <v>1</v>
      </c>
      <c r="E190" s="39" t="n">
        <f aca="false">(B190*C190)*D190</f>
        <v>0.02</v>
      </c>
      <c r="F190" s="40" t="n">
        <v>1</v>
      </c>
      <c r="G190" s="39" t="n">
        <f aca="false">(B190*C190)*F190</f>
        <v>0.02</v>
      </c>
    </row>
    <row r="191" customFormat="false" ht="24" hidden="false" customHeight="true" outlineLevel="0" collapsed="false">
      <c r="A191" s="26" t="s">
        <v>117</v>
      </c>
      <c r="B191" s="37" t="n">
        <v>0.004</v>
      </c>
      <c r="C191" s="26" t="n">
        <v>1</v>
      </c>
      <c r="D191" s="38" t="n">
        <v>1</v>
      </c>
      <c r="E191" s="39" t="n">
        <f aca="false">(B191*C191)*D191</f>
        <v>0.004</v>
      </c>
      <c r="F191" s="40" t="n">
        <v>1</v>
      </c>
      <c r="G191" s="39" t="n">
        <f aca="false">(B191*C191)*F191</f>
        <v>0.004</v>
      </c>
    </row>
    <row r="192" customFormat="false" ht="24" hidden="false" customHeight="true" outlineLevel="0" collapsed="false">
      <c r="A192" s="26" t="s">
        <v>118</v>
      </c>
      <c r="B192" s="37" t="n">
        <v>0.0143</v>
      </c>
      <c r="C192" s="26" t="n">
        <v>20</v>
      </c>
      <c r="D192" s="38" t="n">
        <v>0.5</v>
      </c>
      <c r="E192" s="39" t="n">
        <f aca="false">(B192*C192)*D192</f>
        <v>0.143</v>
      </c>
      <c r="F192" s="40" t="n">
        <f aca="false">(252/365)</f>
        <v>0.69041095890411</v>
      </c>
      <c r="G192" s="39" t="n">
        <f aca="false">(B192*C192)*F192</f>
        <v>0.197457534246575</v>
      </c>
    </row>
    <row r="193" customFormat="false" ht="24" hidden="false" customHeight="true" outlineLevel="0" collapsed="false">
      <c r="A193" s="26" t="s">
        <v>119</v>
      </c>
      <c r="B193" s="37" t="n">
        <v>0.0197</v>
      </c>
      <c r="C193" s="26" t="n">
        <v>180</v>
      </c>
      <c r="D193" s="38" t="n">
        <v>0.5</v>
      </c>
      <c r="E193" s="39" t="n">
        <f aca="false">(B193*C193)*D193</f>
        <v>1.773</v>
      </c>
      <c r="F193" s="40" t="n">
        <f aca="false">(252/365)</f>
        <v>0.69041095890411</v>
      </c>
      <c r="G193" s="39" t="n">
        <f aca="false">(B193*C193)*F193</f>
        <v>2.44819726027397</v>
      </c>
    </row>
    <row r="194" customFormat="false" ht="24" hidden="false" customHeight="true" outlineLevel="0" collapsed="false">
      <c r="A194" s="26" t="s">
        <v>120</v>
      </c>
      <c r="B194" s="37" t="n">
        <v>0.0016</v>
      </c>
      <c r="C194" s="26" t="n">
        <v>6</v>
      </c>
      <c r="D194" s="38" t="n">
        <v>1</v>
      </c>
      <c r="E194" s="39" t="n">
        <f aca="false">(B194*C194)*D194</f>
        <v>0.0096</v>
      </c>
      <c r="F194" s="40" t="n">
        <v>1</v>
      </c>
      <c r="G194" s="39" t="n">
        <f aca="false">(B194*C194)*F194</f>
        <v>0.0096</v>
      </c>
    </row>
    <row r="195" customFormat="false" ht="24" hidden="false" customHeight="true" outlineLevel="0" collapsed="false">
      <c r="A195" s="8"/>
      <c r="B195" s="8"/>
      <c r="C195" s="8"/>
      <c r="D195" s="8"/>
      <c r="E195" s="8"/>
      <c r="F195" s="8"/>
      <c r="G195" s="8"/>
    </row>
    <row r="196" customFormat="false" ht="24" hidden="false" customHeight="true" outlineLevel="0" collapsed="false">
      <c r="A196" s="6" t="s">
        <v>121</v>
      </c>
      <c r="B196" s="6"/>
      <c r="C196" s="6"/>
      <c r="D196" s="6"/>
      <c r="E196" s="8"/>
      <c r="F196" s="8"/>
      <c r="G196" s="8"/>
    </row>
    <row r="197" customFormat="false" ht="24" hidden="false" customHeight="true" outlineLevel="0" collapsed="false">
      <c r="A197" s="6" t="s">
        <v>122</v>
      </c>
      <c r="B197" s="6" t="s">
        <v>123</v>
      </c>
      <c r="C197" s="6"/>
      <c r="D197" s="6"/>
      <c r="E197" s="8"/>
      <c r="F197" s="8"/>
      <c r="G197" s="8"/>
    </row>
    <row r="198" customFormat="false" ht="26.25" hidden="false" customHeight="true" outlineLevel="0" collapsed="false">
      <c r="A198" s="6"/>
      <c r="B198" s="6" t="s">
        <v>124</v>
      </c>
      <c r="C198" s="6" t="s">
        <v>125</v>
      </c>
      <c r="D198" s="6" t="s">
        <v>126</v>
      </c>
      <c r="E198" s="8"/>
      <c r="F198" s="8"/>
      <c r="G198" s="8"/>
    </row>
    <row r="199" customFormat="false" ht="24" hidden="false" customHeight="true" outlineLevel="0" collapsed="false">
      <c r="A199" s="26" t="s">
        <v>33</v>
      </c>
      <c r="B199" s="37" t="n">
        <f aca="false">E183</f>
        <v>15</v>
      </c>
      <c r="C199" s="37" t="n">
        <f aca="false">E183</f>
        <v>15</v>
      </c>
      <c r="D199" s="37" t="n">
        <f aca="false">G183</f>
        <v>20.7123287671233</v>
      </c>
      <c r="E199" s="8"/>
      <c r="F199" s="8"/>
      <c r="G199" s="8"/>
    </row>
    <row r="200" customFormat="false" ht="24" hidden="false" customHeight="true" outlineLevel="0" collapsed="false">
      <c r="A200" s="26" t="s">
        <v>110</v>
      </c>
      <c r="B200" s="37" t="n">
        <f aca="false">E184</f>
        <v>1</v>
      </c>
      <c r="C200" s="37" t="n">
        <f aca="false">E184</f>
        <v>1</v>
      </c>
      <c r="D200" s="37" t="n">
        <f aca="false">G184</f>
        <v>1</v>
      </c>
      <c r="E200" s="8"/>
      <c r="F200" s="8"/>
      <c r="G200" s="8"/>
    </row>
    <row r="201" customFormat="false" ht="24" hidden="false" customHeight="true" outlineLevel="0" collapsed="false">
      <c r="A201" s="26" t="s">
        <v>111</v>
      </c>
      <c r="B201" s="37" t="n">
        <f aca="false">E185</f>
        <v>0.6915</v>
      </c>
      <c r="C201" s="37" t="n">
        <f aca="false">E185</f>
        <v>0.6915</v>
      </c>
      <c r="D201" s="37" t="n">
        <f aca="false">G185</f>
        <v>0.954838356164384</v>
      </c>
      <c r="E201" s="8"/>
      <c r="F201" s="8"/>
      <c r="G201" s="8"/>
    </row>
    <row r="202" customFormat="false" ht="24" hidden="false" customHeight="true" outlineLevel="0" collapsed="false">
      <c r="A202" s="26" t="s">
        <v>112</v>
      </c>
      <c r="B202" s="37" t="n">
        <f aca="false">E186</f>
        <v>2.5</v>
      </c>
      <c r="C202" s="37" t="n">
        <f aca="false">E186</f>
        <v>2.5</v>
      </c>
      <c r="D202" s="37" t="n">
        <f aca="false">G186</f>
        <v>3.45205479452055</v>
      </c>
      <c r="E202" s="16"/>
      <c r="F202" s="16"/>
      <c r="G202" s="16"/>
    </row>
    <row r="203" customFormat="false" ht="24" hidden="false" customHeight="true" outlineLevel="0" collapsed="false">
      <c r="A203" s="26" t="s">
        <v>113</v>
      </c>
      <c r="B203" s="37" t="n">
        <f aca="false">E187</f>
        <v>0.2688</v>
      </c>
      <c r="C203" s="37" t="n">
        <f aca="false">E187</f>
        <v>0.2688</v>
      </c>
      <c r="D203" s="37" t="n">
        <f aca="false">G187</f>
        <v>0.2688</v>
      </c>
      <c r="E203" s="16"/>
      <c r="F203" s="16"/>
      <c r="G203" s="16"/>
    </row>
    <row r="204" customFormat="false" ht="24" hidden="false" customHeight="true" outlineLevel="0" collapsed="false">
      <c r="A204" s="26" t="s">
        <v>114</v>
      </c>
      <c r="B204" s="37" t="n">
        <f aca="false">E188</f>
        <v>0.0305</v>
      </c>
      <c r="C204" s="37" t="n">
        <f aca="false">E188</f>
        <v>0.0305</v>
      </c>
      <c r="D204" s="37" t="n">
        <f aca="false">G188</f>
        <v>0.0421150684931507</v>
      </c>
      <c r="E204" s="16"/>
      <c r="F204" s="16"/>
      <c r="G204" s="16"/>
    </row>
    <row r="205" customFormat="false" ht="24" hidden="false" customHeight="true" outlineLevel="0" collapsed="false">
      <c r="A205" s="26" t="s">
        <v>115</v>
      </c>
      <c r="B205" s="37" t="n">
        <f aca="false">E189</f>
        <v>0.0177</v>
      </c>
      <c r="C205" s="37" t="n">
        <f aca="false">E189</f>
        <v>0.0177</v>
      </c>
      <c r="D205" s="37" t="n">
        <f aca="false">G189</f>
        <v>0.0354</v>
      </c>
      <c r="E205" s="8"/>
      <c r="F205" s="8"/>
      <c r="G205" s="8"/>
    </row>
    <row r="206" customFormat="false" ht="24" hidden="false" customHeight="true" outlineLevel="0" collapsed="false">
      <c r="A206" s="26" t="s">
        <v>116</v>
      </c>
      <c r="B206" s="37" t="n">
        <f aca="false">E190</f>
        <v>0.02</v>
      </c>
      <c r="C206" s="37" t="n">
        <f aca="false">E190</f>
        <v>0.02</v>
      </c>
      <c r="D206" s="37" t="n">
        <f aca="false">G190</f>
        <v>0.02</v>
      </c>
      <c r="E206" s="8"/>
      <c r="F206" s="8"/>
      <c r="G206" s="8"/>
    </row>
    <row r="207" customFormat="false" ht="24" hidden="false" customHeight="true" outlineLevel="0" collapsed="false">
      <c r="A207" s="26" t="s">
        <v>117</v>
      </c>
      <c r="B207" s="37" t="n">
        <f aca="false">E191</f>
        <v>0.004</v>
      </c>
      <c r="C207" s="37" t="n">
        <f aca="false">E191</f>
        <v>0.004</v>
      </c>
      <c r="D207" s="37" t="n">
        <f aca="false">G191</f>
        <v>0.004</v>
      </c>
      <c r="E207" s="8"/>
      <c r="F207" s="8"/>
      <c r="G207" s="8"/>
    </row>
    <row r="208" customFormat="false" ht="24" hidden="false" customHeight="true" outlineLevel="0" collapsed="false">
      <c r="A208" s="26" t="s">
        <v>118</v>
      </c>
      <c r="B208" s="37" t="n">
        <f aca="false">E192</f>
        <v>0.143</v>
      </c>
      <c r="C208" s="37" t="n">
        <f aca="false">E192</f>
        <v>0.143</v>
      </c>
      <c r="D208" s="37" t="n">
        <f aca="false">G192</f>
        <v>0.197457534246575</v>
      </c>
      <c r="E208" s="8"/>
      <c r="F208" s="8"/>
      <c r="G208" s="8"/>
    </row>
    <row r="209" customFormat="false" ht="24" hidden="false" customHeight="true" outlineLevel="0" collapsed="false">
      <c r="A209" s="26" t="s">
        <v>119</v>
      </c>
      <c r="B209" s="37" t="n">
        <f aca="false">E193</f>
        <v>1.773</v>
      </c>
      <c r="C209" s="37" t="n">
        <f aca="false">E193</f>
        <v>1.773</v>
      </c>
      <c r="D209" s="37" t="n">
        <f aca="false">G193</f>
        <v>2.44819726027397</v>
      </c>
      <c r="E209" s="8"/>
      <c r="F209" s="8"/>
      <c r="G209" s="8"/>
    </row>
    <row r="210" customFormat="false" ht="24" hidden="false" customHeight="true" outlineLevel="0" collapsed="false">
      <c r="A210" s="26" t="s">
        <v>120</v>
      </c>
      <c r="B210" s="37" t="n">
        <f aca="false">E194</f>
        <v>0.0096</v>
      </c>
      <c r="C210" s="37" t="n">
        <f aca="false">E194</f>
        <v>0.0096</v>
      </c>
      <c r="D210" s="37" t="n">
        <f aca="false">G194</f>
        <v>0.0096</v>
      </c>
      <c r="E210" s="8"/>
      <c r="F210" s="8"/>
      <c r="G210" s="8"/>
    </row>
    <row r="211" customFormat="false" ht="24" hidden="false" customHeight="true" outlineLevel="0" collapsed="false">
      <c r="A211" s="6" t="s">
        <v>127</v>
      </c>
      <c r="B211" s="41" t="n">
        <f aca="false">SUM(B199:B210)</f>
        <v>21.4581</v>
      </c>
      <c r="C211" s="41" t="n">
        <f aca="false">SUM(C199:C210)</f>
        <v>21.4581</v>
      </c>
      <c r="D211" s="41" t="n">
        <f aca="false">SUM(D199:D210)</f>
        <v>29.1447917808219</v>
      </c>
      <c r="E211" s="8"/>
      <c r="F211" s="8"/>
      <c r="G211" s="8"/>
    </row>
    <row r="212" customFormat="false" ht="24" hidden="false" customHeight="true" outlineLevel="0" collapsed="false">
      <c r="A212" s="8"/>
      <c r="B212" s="8"/>
      <c r="C212" s="8"/>
      <c r="D212" s="8"/>
      <c r="E212" s="8"/>
      <c r="F212" s="8"/>
      <c r="G212" s="8"/>
    </row>
    <row r="213" customFormat="false" ht="24" hidden="false" customHeight="true" outlineLevel="0" collapsed="false">
      <c r="A213" s="12" t="s">
        <v>128</v>
      </c>
      <c r="B213" s="12"/>
      <c r="C213" s="12"/>
      <c r="D213" s="12"/>
      <c r="E213" s="12"/>
      <c r="F213" s="12"/>
      <c r="G213" s="12"/>
    </row>
    <row r="214" customFormat="false" ht="24" hidden="false" customHeight="true" outlineLevel="0" collapsed="false">
      <c r="A214" s="8"/>
      <c r="B214" s="8"/>
      <c r="C214" s="8"/>
      <c r="D214" s="8"/>
      <c r="E214" s="8"/>
      <c r="F214" s="8"/>
      <c r="G214" s="8"/>
    </row>
    <row r="215" customFormat="false" ht="24" hidden="false" customHeight="true" outlineLevel="0" collapsed="false">
      <c r="A215" s="7" t="s">
        <v>129</v>
      </c>
      <c r="B215" s="7"/>
      <c r="C215" s="7"/>
      <c r="D215" s="7"/>
      <c r="E215" s="8"/>
      <c r="F215" s="8"/>
      <c r="G215" s="8"/>
    </row>
    <row r="216" customFormat="false" ht="24" hidden="false" customHeight="true" outlineLevel="0" collapsed="false">
      <c r="A216" s="7" t="s">
        <v>10</v>
      </c>
      <c r="B216" s="7" t="s">
        <v>11</v>
      </c>
      <c r="C216" s="7" t="s">
        <v>130</v>
      </c>
      <c r="D216" s="7" t="s">
        <v>131</v>
      </c>
      <c r="E216" s="8"/>
      <c r="F216" s="8"/>
      <c r="G216" s="8"/>
    </row>
    <row r="217" customFormat="false" ht="24" hidden="false" customHeight="true" outlineLevel="0" collapsed="false">
      <c r="A217" s="9" t="s">
        <v>183</v>
      </c>
      <c r="B217" s="13" t="n">
        <f aca="false">G29+E119+E175</f>
        <v>0</v>
      </c>
      <c r="C217" s="23" t="n">
        <v>30</v>
      </c>
      <c r="D217" s="11" t="n">
        <f aca="false">B217/C217</f>
        <v>0</v>
      </c>
      <c r="E217" s="8"/>
      <c r="F217" s="8"/>
      <c r="G217" s="8"/>
    </row>
    <row r="218" customFormat="false" ht="24" hidden="false" customHeight="true" outlineLevel="0" collapsed="false">
      <c r="A218" s="8"/>
      <c r="B218" s="8"/>
      <c r="C218" s="8"/>
      <c r="D218" s="8"/>
      <c r="E218" s="8"/>
      <c r="F218" s="8"/>
      <c r="G218" s="8"/>
    </row>
    <row r="219" customFormat="false" ht="24" hidden="false" customHeight="true" outlineLevel="0" collapsed="false">
      <c r="A219" s="6" t="s">
        <v>128</v>
      </c>
      <c r="B219" s="6"/>
      <c r="C219" s="6"/>
      <c r="D219" s="6"/>
      <c r="E219" s="6"/>
      <c r="F219" s="8"/>
      <c r="G219" s="8"/>
    </row>
    <row r="220" customFormat="false" ht="33.75" hidden="false" customHeight="true" outlineLevel="0" collapsed="false">
      <c r="A220" s="7" t="s">
        <v>10</v>
      </c>
      <c r="B220" s="7" t="s">
        <v>131</v>
      </c>
      <c r="C220" s="6" t="s">
        <v>132</v>
      </c>
      <c r="D220" s="7" t="s">
        <v>133</v>
      </c>
      <c r="E220" s="7" t="s">
        <v>134</v>
      </c>
      <c r="F220" s="8"/>
      <c r="G220" s="8"/>
    </row>
    <row r="221" customFormat="false" ht="24" hidden="false" customHeight="true" outlineLevel="0" collapsed="false">
      <c r="A221" s="9" t="s">
        <v>183</v>
      </c>
      <c r="B221" s="13" t="n">
        <f aca="false">D217</f>
        <v>0</v>
      </c>
      <c r="C221" s="42" t="n">
        <f aca="false">D211</f>
        <v>29.1447917808219</v>
      </c>
      <c r="D221" s="13" t="n">
        <f aca="false">B221*C221</f>
        <v>0</v>
      </c>
      <c r="E221" s="11" t="n">
        <f aca="false">D221/12</f>
        <v>0</v>
      </c>
      <c r="F221" s="8"/>
      <c r="G221" s="8"/>
    </row>
    <row r="222" customFormat="false" ht="24" hidden="false" customHeight="true" outlineLevel="0" collapsed="false">
      <c r="A222" s="8"/>
      <c r="B222" s="8"/>
      <c r="C222" s="8"/>
      <c r="D222" s="8"/>
      <c r="E222" s="8"/>
      <c r="F222" s="8"/>
      <c r="G222" s="8"/>
    </row>
    <row r="223" customFormat="false" ht="24" hidden="false" customHeight="true" outlineLevel="0" collapsed="false">
      <c r="A223" s="12" t="s">
        <v>135</v>
      </c>
      <c r="B223" s="12"/>
      <c r="C223" s="12"/>
      <c r="D223" s="12"/>
      <c r="E223" s="12"/>
      <c r="F223" s="12"/>
      <c r="G223" s="12"/>
    </row>
    <row r="224" customFormat="false" ht="22.5" hidden="false" customHeight="true" outlineLevel="0" collapsed="false">
      <c r="A224" s="8"/>
      <c r="B224" s="8"/>
      <c r="C224" s="8"/>
      <c r="D224" s="8"/>
      <c r="E224" s="8"/>
      <c r="F224" s="8"/>
      <c r="G224" s="8"/>
    </row>
    <row r="225" customFormat="false" ht="22.5" hidden="false" customHeight="true" outlineLevel="0" collapsed="false">
      <c r="A225" s="7" t="s">
        <v>136</v>
      </c>
      <c r="B225" s="7"/>
      <c r="C225" s="7"/>
      <c r="D225" s="7"/>
      <c r="E225" s="8"/>
      <c r="F225" s="18"/>
      <c r="G225" s="8"/>
    </row>
    <row r="226" customFormat="false" ht="22.5" hidden="false" customHeight="true" outlineLevel="0" collapsed="false">
      <c r="A226" s="7" t="s">
        <v>10</v>
      </c>
      <c r="B226" s="7" t="s">
        <v>11</v>
      </c>
      <c r="C226" s="7" t="s">
        <v>137</v>
      </c>
      <c r="D226" s="7" t="s">
        <v>18</v>
      </c>
      <c r="E226" s="8"/>
      <c r="F226" s="8"/>
      <c r="G226" s="8"/>
    </row>
    <row r="227" customFormat="false" ht="24" hidden="false" customHeight="true" outlineLevel="0" collapsed="false">
      <c r="A227" s="9" t="s">
        <v>183</v>
      </c>
      <c r="B227" s="13" t="n">
        <f aca="false">G29+E119+E175</f>
        <v>0</v>
      </c>
      <c r="C227" s="9" t="n">
        <f aca="false">E11</f>
        <v>200</v>
      </c>
      <c r="D227" s="11" t="n">
        <f aca="false">B227/C227</f>
        <v>0</v>
      </c>
      <c r="E227" s="18"/>
      <c r="F227" s="18"/>
      <c r="G227" s="18"/>
    </row>
    <row r="228" customFormat="false" ht="24" hidden="false" customHeight="true" outlineLevel="0" collapsed="false">
      <c r="A228" s="8"/>
      <c r="B228" s="8"/>
      <c r="C228" s="8"/>
      <c r="D228" s="8"/>
      <c r="E228" s="8"/>
      <c r="F228" s="8"/>
      <c r="G228" s="8"/>
    </row>
    <row r="229" customFormat="false" ht="24" hidden="false" customHeight="true" outlineLevel="0" collapsed="false">
      <c r="A229" s="7" t="s">
        <v>135</v>
      </c>
      <c r="B229" s="7"/>
      <c r="C229" s="7"/>
      <c r="D229" s="7"/>
      <c r="E229" s="8"/>
      <c r="F229" s="8"/>
      <c r="G229" s="8"/>
    </row>
    <row r="230" customFormat="false" ht="30" hidden="false" customHeight="true" outlineLevel="0" collapsed="false">
      <c r="A230" s="7" t="s">
        <v>10</v>
      </c>
      <c r="B230" s="7" t="s">
        <v>139</v>
      </c>
      <c r="C230" s="6" t="s">
        <v>140</v>
      </c>
      <c r="D230" s="7" t="s">
        <v>18</v>
      </c>
      <c r="E230" s="8"/>
      <c r="F230" s="8"/>
      <c r="G230" s="8"/>
    </row>
    <row r="231" customFormat="false" ht="24" hidden="false" customHeight="true" outlineLevel="0" collapsed="false">
      <c r="A231" s="9" t="s">
        <v>183</v>
      </c>
      <c r="B231" s="13" t="n">
        <f aca="false">D227</f>
        <v>0</v>
      </c>
      <c r="C231" s="9" t="n">
        <v>0</v>
      </c>
      <c r="D231" s="11" t="n">
        <f aca="false">B231*C231</f>
        <v>0</v>
      </c>
      <c r="E231" s="8"/>
      <c r="F231" s="8"/>
      <c r="G231" s="8"/>
    </row>
    <row r="232" customFormat="false" ht="24" hidden="false" customHeight="true" outlineLevel="0" collapsed="false">
      <c r="A232" s="8"/>
      <c r="B232" s="8"/>
      <c r="C232" s="8"/>
      <c r="D232" s="8"/>
      <c r="E232" s="8"/>
      <c r="F232" s="8"/>
      <c r="G232" s="8"/>
    </row>
    <row r="233" customFormat="false" ht="24" hidden="false" customHeight="true" outlineLevel="0" collapsed="false">
      <c r="A233" s="5" t="s">
        <v>101</v>
      </c>
      <c r="B233" s="5"/>
      <c r="C233" s="5"/>
      <c r="D233" s="5"/>
      <c r="E233" s="5"/>
      <c r="F233" s="5"/>
      <c r="G233" s="5"/>
    </row>
    <row r="234" customFormat="false" ht="24" hidden="false" customHeight="true" outlineLevel="0" collapsed="false">
      <c r="A234" s="8"/>
      <c r="B234" s="8"/>
      <c r="C234" s="8"/>
      <c r="D234" s="8"/>
      <c r="E234" s="8"/>
      <c r="F234" s="8"/>
      <c r="G234" s="8"/>
    </row>
    <row r="235" customFormat="false" ht="24" hidden="false" customHeight="true" outlineLevel="0" collapsed="false">
      <c r="A235" s="7" t="s">
        <v>101</v>
      </c>
      <c r="B235" s="7"/>
      <c r="C235" s="7"/>
      <c r="D235" s="7"/>
      <c r="E235" s="8"/>
      <c r="F235" s="8"/>
      <c r="G235" s="8"/>
    </row>
    <row r="236" customFormat="false" ht="24" hidden="false" customHeight="true" outlineLevel="0" collapsed="false">
      <c r="A236" s="7" t="s">
        <v>10</v>
      </c>
      <c r="B236" s="7" t="s">
        <v>141</v>
      </c>
      <c r="C236" s="7" t="s">
        <v>142</v>
      </c>
      <c r="D236" s="7" t="s">
        <v>24</v>
      </c>
      <c r="E236" s="8"/>
      <c r="F236" s="8"/>
      <c r="G236" s="8"/>
    </row>
    <row r="237" customFormat="false" ht="24" hidden="false" customHeight="true" outlineLevel="0" collapsed="false">
      <c r="A237" s="9" t="s">
        <v>183</v>
      </c>
      <c r="B237" s="13" t="n">
        <f aca="false">E221</f>
        <v>0</v>
      </c>
      <c r="C237" s="13" t="n">
        <f aca="false">D231</f>
        <v>0</v>
      </c>
      <c r="D237" s="11" t="n">
        <f aca="false">B237+C237</f>
        <v>0</v>
      </c>
      <c r="E237" s="8"/>
      <c r="F237" s="8"/>
      <c r="G237" s="8"/>
    </row>
    <row r="238" customFormat="false" ht="24" hidden="false" customHeight="true" outlineLevel="0" collapsed="false">
      <c r="A238" s="8"/>
      <c r="B238" s="8"/>
      <c r="C238" s="8"/>
      <c r="D238" s="8"/>
      <c r="E238" s="8"/>
      <c r="F238" s="8"/>
      <c r="G238" s="8"/>
    </row>
    <row r="239" customFormat="false" ht="24" hidden="false" customHeight="true" outlineLevel="0" collapsed="false">
      <c r="A239" s="5" t="s">
        <v>143</v>
      </c>
      <c r="B239" s="5"/>
      <c r="C239" s="5"/>
      <c r="D239" s="5"/>
      <c r="E239" s="5"/>
      <c r="F239" s="5"/>
      <c r="G239" s="5"/>
    </row>
    <row r="240" customFormat="false" ht="24" hidden="false" customHeight="true" outlineLevel="0" collapsed="false">
      <c r="A240" s="4"/>
      <c r="B240" s="4"/>
      <c r="C240" s="4"/>
      <c r="D240" s="8"/>
      <c r="E240" s="4"/>
      <c r="F240" s="8"/>
      <c r="G240" s="8"/>
    </row>
    <row r="241" customFormat="false" ht="24" hidden="false" customHeight="true" outlineLevel="0" collapsed="false">
      <c r="A241" s="7" t="s">
        <v>144</v>
      </c>
      <c r="B241" s="7"/>
      <c r="C241" s="7"/>
      <c r="D241" s="7"/>
      <c r="E241" s="44"/>
      <c r="F241" s="8"/>
      <c r="G241" s="8"/>
    </row>
    <row r="242" customFormat="false" ht="24" hidden="false" customHeight="true" outlineLevel="0" collapsed="false">
      <c r="A242" s="7" t="s">
        <v>145</v>
      </c>
      <c r="B242" s="45" t="s">
        <v>146</v>
      </c>
      <c r="C242" s="45" t="s">
        <v>147</v>
      </c>
      <c r="D242" s="7" t="s">
        <v>18</v>
      </c>
      <c r="E242" s="8"/>
      <c r="F242" s="8"/>
      <c r="G242" s="8"/>
    </row>
    <row r="243" customFormat="false" ht="24" hidden="false" customHeight="true" outlineLevel="0" collapsed="false">
      <c r="A243" s="9" t="s">
        <v>148</v>
      </c>
      <c r="B243" s="46" t="n">
        <v>3</v>
      </c>
      <c r="C243" s="47" t="n">
        <v>0</v>
      </c>
      <c r="D243" s="17" t="n">
        <f aca="false">C243*B243</f>
        <v>0</v>
      </c>
      <c r="E243" s="8"/>
      <c r="F243" s="8"/>
      <c r="G243" s="8"/>
    </row>
    <row r="244" customFormat="false" ht="24" hidden="false" customHeight="true" outlineLevel="0" collapsed="false">
      <c r="A244" s="48" t="s">
        <v>149</v>
      </c>
      <c r="B244" s="46" t="n">
        <v>3</v>
      </c>
      <c r="C244" s="47" t="n">
        <v>0</v>
      </c>
      <c r="D244" s="17" t="n">
        <f aca="false">C244*B244</f>
        <v>0</v>
      </c>
      <c r="E244" s="8"/>
      <c r="F244" s="8"/>
      <c r="G244" s="8"/>
    </row>
    <row r="245" customFormat="false" ht="24" hidden="false" customHeight="true" outlineLevel="0" collapsed="false">
      <c r="A245" s="9" t="s">
        <v>150</v>
      </c>
      <c r="B245" s="46" t="n">
        <v>2</v>
      </c>
      <c r="C245" s="47" t="n">
        <v>0</v>
      </c>
      <c r="D245" s="17" t="n">
        <f aca="false">C245*B245</f>
        <v>0</v>
      </c>
      <c r="E245" s="8"/>
      <c r="F245" s="8"/>
      <c r="G245" s="8"/>
    </row>
    <row r="246" customFormat="false" ht="24" hidden="false" customHeight="true" outlineLevel="0" collapsed="false">
      <c r="A246" s="9" t="s">
        <v>151</v>
      </c>
      <c r="B246" s="46" t="n">
        <v>1</v>
      </c>
      <c r="C246" s="47" t="n">
        <v>0</v>
      </c>
      <c r="D246" s="17" t="n">
        <f aca="false">C246*B246</f>
        <v>0</v>
      </c>
      <c r="E246" s="8"/>
      <c r="F246" s="8"/>
      <c r="G246" s="8"/>
    </row>
    <row r="247" customFormat="false" ht="24" hidden="false" customHeight="true" outlineLevel="0" collapsed="false">
      <c r="A247" s="7" t="s">
        <v>152</v>
      </c>
      <c r="B247" s="7"/>
      <c r="C247" s="7"/>
      <c r="D247" s="49" t="n">
        <f aca="false">SUM(D243:D246)</f>
        <v>0</v>
      </c>
      <c r="E247" s="8"/>
      <c r="F247" s="8"/>
      <c r="G247" s="8"/>
    </row>
    <row r="248" customFormat="false" ht="24" hidden="false" customHeight="true" outlineLevel="0" collapsed="false">
      <c r="A248" s="8"/>
      <c r="B248" s="50"/>
      <c r="C248" s="50"/>
      <c r="D248" s="50"/>
      <c r="E248" s="50"/>
      <c r="F248" s="8"/>
      <c r="G248" s="8"/>
    </row>
    <row r="249" customFormat="false" ht="24" hidden="false" customHeight="true" outlineLevel="0" collapsed="false">
      <c r="A249" s="7" t="s">
        <v>153</v>
      </c>
      <c r="B249" s="7"/>
      <c r="C249" s="7"/>
      <c r="D249" s="4"/>
      <c r="E249" s="4"/>
      <c r="F249" s="8"/>
      <c r="G249" s="8"/>
    </row>
    <row r="250" customFormat="false" ht="24" hidden="false" customHeight="true" outlineLevel="0" collapsed="false">
      <c r="A250" s="7" t="s">
        <v>10</v>
      </c>
      <c r="B250" s="7" t="s">
        <v>133</v>
      </c>
      <c r="C250" s="7" t="s">
        <v>134</v>
      </c>
      <c r="D250" s="4"/>
      <c r="E250" s="4"/>
      <c r="F250" s="8"/>
      <c r="G250" s="8"/>
    </row>
    <row r="251" customFormat="false" ht="24" hidden="false" customHeight="true" outlineLevel="0" collapsed="false">
      <c r="A251" s="9" t="s">
        <v>183</v>
      </c>
      <c r="B251" s="17" t="n">
        <f aca="false">D247</f>
        <v>0</v>
      </c>
      <c r="C251" s="51" t="n">
        <f aca="false">B251/12</f>
        <v>0</v>
      </c>
      <c r="D251" s="50"/>
      <c r="E251" s="8"/>
      <c r="F251" s="8"/>
      <c r="G251" s="8"/>
    </row>
    <row r="252" customFormat="false" ht="24" hidden="false" customHeight="true" outlineLevel="0" collapsed="false">
      <c r="A252" s="8"/>
      <c r="B252" s="8"/>
      <c r="C252" s="8"/>
      <c r="D252" s="8"/>
      <c r="E252" s="8"/>
      <c r="F252" s="8"/>
      <c r="G252" s="8"/>
    </row>
    <row r="253" customFormat="false" ht="24" hidden="false" customHeight="true" outlineLevel="0" collapsed="false">
      <c r="A253" s="7" t="s">
        <v>143</v>
      </c>
      <c r="B253" s="7"/>
      <c r="C253" s="7"/>
      <c r="D253" s="7"/>
      <c r="E253" s="8"/>
      <c r="F253" s="8"/>
      <c r="G253" s="8"/>
    </row>
    <row r="254" customFormat="false" ht="39.75" hidden="false" customHeight="true" outlineLevel="0" collapsed="false">
      <c r="A254" s="7" t="s">
        <v>10</v>
      </c>
      <c r="B254" s="6" t="s">
        <v>154</v>
      </c>
      <c r="C254" s="6" t="s">
        <v>155</v>
      </c>
      <c r="D254" s="7" t="s">
        <v>18</v>
      </c>
      <c r="E254" s="8"/>
      <c r="F254" s="8"/>
      <c r="G254" s="8"/>
    </row>
    <row r="255" customFormat="false" ht="24" hidden="false" customHeight="true" outlineLevel="0" collapsed="false">
      <c r="A255" s="9" t="s">
        <v>183</v>
      </c>
      <c r="B255" s="17" t="n">
        <f aca="false">C251</f>
        <v>0</v>
      </c>
      <c r="C255" s="17" t="n">
        <v>0</v>
      </c>
      <c r="D255" s="51" t="n">
        <f aca="false">SUM(B255:C255)</f>
        <v>0</v>
      </c>
      <c r="E255" s="8"/>
      <c r="F255" s="8"/>
      <c r="G255" s="8"/>
    </row>
    <row r="256" customFormat="false" ht="24" hidden="false" customHeight="true" outlineLevel="0" collapsed="false">
      <c r="A256" s="8"/>
      <c r="B256" s="8"/>
      <c r="C256" s="8"/>
      <c r="D256" s="8"/>
      <c r="E256" s="8"/>
      <c r="F256" s="8"/>
      <c r="G256" s="8"/>
    </row>
    <row r="257" customFormat="false" ht="24" hidden="false" customHeight="true" outlineLevel="0" collapsed="false">
      <c r="A257" s="5" t="s">
        <v>156</v>
      </c>
      <c r="B257" s="5"/>
      <c r="C257" s="5"/>
      <c r="D257" s="5"/>
      <c r="E257" s="5"/>
      <c r="F257" s="5"/>
      <c r="G257" s="5"/>
    </row>
    <row r="258" customFormat="false" ht="24" hidden="false" customHeight="true" outlineLevel="0" collapsed="false">
      <c r="A258" s="16"/>
      <c r="B258" s="16"/>
      <c r="C258" s="16"/>
      <c r="D258" s="16"/>
      <c r="E258" s="16"/>
      <c r="F258" s="16"/>
      <c r="G258" s="8"/>
    </row>
    <row r="259" customFormat="false" ht="49.5" hidden="false" customHeight="true" outlineLevel="0" collapsed="false">
      <c r="A259" s="6" t="s">
        <v>157</v>
      </c>
      <c r="B259" s="6"/>
      <c r="C259" s="18"/>
      <c r="D259" s="6" t="s">
        <v>158</v>
      </c>
      <c r="E259" s="6"/>
      <c r="F259" s="60"/>
      <c r="G259" s="4"/>
    </row>
    <row r="260" customFormat="false" ht="24" hidden="false" customHeight="true" outlineLevel="0" collapsed="false">
      <c r="A260" s="9" t="s">
        <v>159</v>
      </c>
      <c r="B260" s="19" t="n">
        <v>0</v>
      </c>
      <c r="C260" s="18"/>
      <c r="D260" s="9" t="s">
        <v>160</v>
      </c>
      <c r="E260" s="19" t="n">
        <v>0</v>
      </c>
      <c r="F260" s="18"/>
      <c r="G260" s="8"/>
    </row>
    <row r="261" customFormat="false" ht="24" hidden="false" customHeight="true" outlineLevel="0" collapsed="false">
      <c r="A261" s="9" t="s">
        <v>161</v>
      </c>
      <c r="B261" s="14" t="n">
        <f aca="false">E263</f>
        <v>0</v>
      </c>
      <c r="C261" s="18"/>
      <c r="D261" s="9" t="s">
        <v>162</v>
      </c>
      <c r="E261" s="19" t="n">
        <v>0</v>
      </c>
      <c r="F261" s="18"/>
      <c r="G261" s="8"/>
    </row>
    <row r="262" customFormat="false" ht="24" hidden="false" customHeight="true" outlineLevel="0" collapsed="false">
      <c r="A262" s="9" t="s">
        <v>163</v>
      </c>
      <c r="B262" s="19" t="n">
        <v>0</v>
      </c>
      <c r="C262" s="18"/>
      <c r="D262" s="9" t="s">
        <v>164</v>
      </c>
      <c r="E262" s="19" t="n">
        <v>0</v>
      </c>
      <c r="F262" s="18"/>
      <c r="G262" s="8"/>
    </row>
    <row r="263" customFormat="false" ht="24" hidden="false" customHeight="true" outlineLevel="0" collapsed="false">
      <c r="A263" s="8"/>
      <c r="B263" s="53"/>
      <c r="C263" s="18"/>
      <c r="D263" s="7" t="s">
        <v>46</v>
      </c>
      <c r="E263" s="14" t="n">
        <f aca="false">SUM(E260:E262)</f>
        <v>0</v>
      </c>
      <c r="F263" s="18"/>
      <c r="G263" s="8"/>
    </row>
    <row r="264" customFormat="false" ht="24" hidden="false" customHeight="true" outlineLevel="0" collapsed="false">
      <c r="A264" s="8"/>
      <c r="B264" s="53"/>
      <c r="C264" s="18"/>
      <c r="D264" s="8"/>
      <c r="E264" s="53"/>
      <c r="F264" s="18"/>
      <c r="G264" s="8"/>
    </row>
    <row r="265" customFormat="false" ht="24" hidden="false" customHeight="true" outlineLevel="0" collapsed="false">
      <c r="A265" s="7" t="s">
        <v>156</v>
      </c>
      <c r="B265" s="7"/>
      <c r="C265" s="7"/>
      <c r="D265" s="7"/>
      <c r="E265" s="8"/>
      <c r="F265" s="8"/>
      <c r="G265" s="8"/>
    </row>
    <row r="266" customFormat="false" ht="24" hidden="false" customHeight="true" outlineLevel="0" collapsed="false">
      <c r="A266" s="7" t="s">
        <v>10</v>
      </c>
      <c r="B266" s="7" t="s">
        <v>11</v>
      </c>
      <c r="C266" s="7" t="s">
        <v>12</v>
      </c>
      <c r="D266" s="7" t="s">
        <v>18</v>
      </c>
      <c r="E266" s="8"/>
      <c r="F266" s="8"/>
      <c r="G266" s="8"/>
    </row>
    <row r="267" customFormat="false" ht="24" hidden="false" customHeight="true" outlineLevel="0" collapsed="false">
      <c r="A267" s="9" t="s">
        <v>183</v>
      </c>
      <c r="B267" s="54" t="n">
        <f aca="false">G29+E119+E175+D237+D255</f>
        <v>0</v>
      </c>
      <c r="C267" s="14" t="n">
        <f aca="false">((1+$B$260)/(1-$B$261-$B$262))-1</f>
        <v>0</v>
      </c>
      <c r="D267" s="11" t="n">
        <f aca="false">B267*C267</f>
        <v>0</v>
      </c>
      <c r="E267" s="8"/>
      <c r="F267" s="8"/>
      <c r="G267" s="8"/>
    </row>
    <row r="268" customFormat="false" ht="24" hidden="false" customHeight="true" outlineLevel="0" collapsed="false">
      <c r="A268" s="8"/>
      <c r="B268" s="8"/>
      <c r="C268" s="8"/>
      <c r="D268" s="8"/>
      <c r="E268" s="8"/>
      <c r="F268" s="8"/>
      <c r="G268" s="8"/>
    </row>
    <row r="269" customFormat="false" ht="24" hidden="false" customHeight="true" outlineLevel="0" collapsed="false">
      <c r="A269" s="5" t="s">
        <v>165</v>
      </c>
      <c r="B269" s="5"/>
      <c r="C269" s="5"/>
      <c r="D269" s="5"/>
      <c r="E269" s="5"/>
      <c r="F269" s="5"/>
      <c r="G269" s="5"/>
    </row>
    <row r="270" customFormat="false" ht="24" hidden="false" customHeight="true" outlineLevel="0" collapsed="false">
      <c r="A270" s="8"/>
      <c r="B270" s="8"/>
      <c r="C270" s="8"/>
      <c r="D270" s="8"/>
      <c r="E270" s="8"/>
      <c r="F270" s="8"/>
      <c r="G270" s="8"/>
    </row>
    <row r="271" customFormat="false" ht="24" hidden="false" customHeight="true" outlineLevel="0" collapsed="false">
      <c r="A271" s="7" t="s">
        <v>166</v>
      </c>
      <c r="B271" s="7"/>
      <c r="C271" s="7"/>
      <c r="D271" s="7"/>
      <c r="E271" s="8"/>
      <c r="F271" s="8"/>
      <c r="G271" s="8"/>
    </row>
    <row r="272" customFormat="false" ht="24" hidden="false" customHeight="true" outlineLevel="0" collapsed="false">
      <c r="A272" s="6" t="s">
        <v>167</v>
      </c>
      <c r="B272" s="7" t="s">
        <v>168</v>
      </c>
      <c r="C272" s="7" t="s">
        <v>169</v>
      </c>
      <c r="D272" s="7" t="s">
        <v>170</v>
      </c>
      <c r="E272" s="8"/>
      <c r="F272" s="8"/>
      <c r="G272" s="8"/>
    </row>
    <row r="273" customFormat="false" ht="31.5" hidden="false" customHeight="true" outlineLevel="0" collapsed="false">
      <c r="A273" s="26" t="s">
        <v>171</v>
      </c>
      <c r="B273" s="13"/>
      <c r="C273" s="13"/>
      <c r="D273" s="13" t="n">
        <f aca="false">G29</f>
        <v>0</v>
      </c>
      <c r="E273" s="8"/>
      <c r="F273" s="8"/>
      <c r="G273" s="8"/>
    </row>
    <row r="274" customFormat="false" ht="31.5" hidden="false" customHeight="true" outlineLevel="0" collapsed="false">
      <c r="A274" s="26" t="s">
        <v>172</v>
      </c>
      <c r="B274" s="13"/>
      <c r="C274" s="13"/>
      <c r="D274" s="13" t="n">
        <f aca="false">E119</f>
        <v>0</v>
      </c>
      <c r="E274" s="8"/>
      <c r="F274" s="8"/>
      <c r="G274" s="8"/>
    </row>
    <row r="275" customFormat="false" ht="31.5" hidden="false" customHeight="true" outlineLevel="0" collapsed="false">
      <c r="A275" s="26" t="s">
        <v>173</v>
      </c>
      <c r="B275" s="13"/>
      <c r="C275" s="13"/>
      <c r="D275" s="13" t="n">
        <f aca="false">E175</f>
        <v>0</v>
      </c>
      <c r="E275" s="8"/>
      <c r="F275" s="8"/>
      <c r="G275" s="8"/>
    </row>
    <row r="276" customFormat="false" ht="31.5" hidden="false" customHeight="true" outlineLevel="0" collapsed="false">
      <c r="A276" s="26" t="s">
        <v>174</v>
      </c>
      <c r="B276" s="13"/>
      <c r="C276" s="13"/>
      <c r="D276" s="13" t="n">
        <f aca="false">D237</f>
        <v>0</v>
      </c>
      <c r="E276" s="8"/>
      <c r="F276" s="8"/>
      <c r="G276" s="8"/>
    </row>
    <row r="277" customFormat="false" ht="31.5" hidden="false" customHeight="true" outlineLevel="0" collapsed="false">
      <c r="A277" s="26" t="s">
        <v>175</v>
      </c>
      <c r="B277" s="13"/>
      <c r="C277" s="13"/>
      <c r="D277" s="13" t="n">
        <f aca="false">D255</f>
        <v>0</v>
      </c>
      <c r="E277" s="8"/>
      <c r="F277" s="8"/>
      <c r="G277" s="8"/>
    </row>
    <row r="278" customFormat="false" ht="31.5" hidden="false" customHeight="true" outlineLevel="0" collapsed="false">
      <c r="A278" s="26" t="s">
        <v>176</v>
      </c>
      <c r="B278" s="13"/>
      <c r="C278" s="13"/>
      <c r="D278" s="13" t="n">
        <f aca="false">D267</f>
        <v>0</v>
      </c>
      <c r="E278" s="8"/>
      <c r="F278" s="8"/>
      <c r="G278" s="8"/>
    </row>
    <row r="279" customFormat="false" ht="31.5" hidden="false" customHeight="true" outlineLevel="0" collapsed="false">
      <c r="A279" s="55" t="s">
        <v>177</v>
      </c>
      <c r="B279" s="56"/>
      <c r="C279" s="56"/>
      <c r="D279" s="11" t="n">
        <f aca="false">SUM(D273:D278)</f>
        <v>0</v>
      </c>
      <c r="E279" s="8"/>
      <c r="F279" s="8"/>
      <c r="G279" s="8"/>
    </row>
    <row r="280" customFormat="false" ht="31.5" hidden="false" customHeight="true" outlineLevel="0" collapsed="false">
      <c r="A280" s="55" t="s">
        <v>178</v>
      </c>
      <c r="B280" s="56"/>
      <c r="C280" s="56"/>
      <c r="D280" s="11" t="n">
        <v>2</v>
      </c>
      <c r="E280" s="8"/>
      <c r="F280" s="8"/>
      <c r="G280" s="8"/>
    </row>
    <row r="281" customFormat="false" ht="30.75" hidden="false" customHeight="true" outlineLevel="0" collapsed="false">
      <c r="A281" s="6" t="s">
        <v>179</v>
      </c>
      <c r="B281" s="57"/>
      <c r="C281" s="57"/>
      <c r="D281" s="57" t="n">
        <f aca="false">D279*D280</f>
        <v>0</v>
      </c>
      <c r="E281" s="8"/>
      <c r="F281" s="8"/>
      <c r="G281" s="8"/>
    </row>
  </sheetData>
  <sheetProtection sheet="true" objects="true" scenarios="true"/>
  <mergeCells count="83">
    <mergeCell ref="A1:G1"/>
    <mergeCell ref="A2:G2"/>
    <mergeCell ref="A4:G4"/>
    <mergeCell ref="A6:G6"/>
    <mergeCell ref="A7:B7"/>
    <mergeCell ref="A10:B10"/>
    <mergeCell ref="A13:G13"/>
    <mergeCell ref="A15:D15"/>
    <mergeCell ref="A19:G19"/>
    <mergeCell ref="A21:D21"/>
    <mergeCell ref="A25:G25"/>
    <mergeCell ref="A27:G27"/>
    <mergeCell ref="A31:G31"/>
    <mergeCell ref="A33:G33"/>
    <mergeCell ref="A35:D35"/>
    <mergeCell ref="A39:D39"/>
    <mergeCell ref="A43:E43"/>
    <mergeCell ref="A47:E47"/>
    <mergeCell ref="A51:G51"/>
    <mergeCell ref="A53:B53"/>
    <mergeCell ref="A65:D65"/>
    <mergeCell ref="A69:D69"/>
    <mergeCell ref="A73:D73"/>
    <mergeCell ref="A77:G77"/>
    <mergeCell ref="A79:F79"/>
    <mergeCell ref="A81:E81"/>
    <mergeCell ref="A85:E85"/>
    <mergeCell ref="A89:D89"/>
    <mergeCell ref="A93:F93"/>
    <mergeCell ref="A95:D95"/>
    <mergeCell ref="A99:D99"/>
    <mergeCell ref="A103:D103"/>
    <mergeCell ref="A107:D107"/>
    <mergeCell ref="A111:F111"/>
    <mergeCell ref="A115:G115"/>
    <mergeCell ref="A117:E117"/>
    <mergeCell ref="A121:G121"/>
    <mergeCell ref="A123:B123"/>
    <mergeCell ref="A132:G132"/>
    <mergeCell ref="A134:D134"/>
    <mergeCell ref="A138:E138"/>
    <mergeCell ref="A143:D143"/>
    <mergeCell ref="A147:G147"/>
    <mergeCell ref="A149:D149"/>
    <mergeCell ref="A153:D153"/>
    <mergeCell ref="A157:D157"/>
    <mergeCell ref="A161:G161"/>
    <mergeCell ref="A163:E163"/>
    <mergeCell ref="A167:D167"/>
    <mergeCell ref="A171:G171"/>
    <mergeCell ref="A173:E173"/>
    <mergeCell ref="A177:G177"/>
    <mergeCell ref="A179:G179"/>
    <mergeCell ref="A180:G180"/>
    <mergeCell ref="A181:A182"/>
    <mergeCell ref="B181:B182"/>
    <mergeCell ref="C181:C182"/>
    <mergeCell ref="A196:D196"/>
    <mergeCell ref="A197:A198"/>
    <mergeCell ref="B197:D197"/>
    <mergeCell ref="E202:G202"/>
    <mergeCell ref="E203:G203"/>
    <mergeCell ref="E204:G204"/>
    <mergeCell ref="A213:G213"/>
    <mergeCell ref="A215:D215"/>
    <mergeCell ref="A219:E219"/>
    <mergeCell ref="A223:G223"/>
    <mergeCell ref="A225:D225"/>
    <mergeCell ref="A229:D229"/>
    <mergeCell ref="A233:G233"/>
    <mergeCell ref="A235:D235"/>
    <mergeCell ref="A239:G239"/>
    <mergeCell ref="A241:D241"/>
    <mergeCell ref="A247:C247"/>
    <mergeCell ref="A249:C249"/>
    <mergeCell ref="A253:D253"/>
    <mergeCell ref="A257:G257"/>
    <mergeCell ref="A258:F258"/>
    <mergeCell ref="A259:B259"/>
    <mergeCell ref="D259:E259"/>
    <mergeCell ref="A265:D265"/>
    <mergeCell ref="A269:G269"/>
    <mergeCell ref="A271:D271"/>
  </mergeCells>
  <printOptions headings="false" gridLines="false" gridLinesSet="true" horizontalCentered="false" verticalCentered="false"/>
  <pageMargins left="0" right="0" top="0" bottom="0" header="0.511811023622047" footer="0.511811023622047"/>
  <pageSetup paperSize="1" scale="66" fitToWidth="1" fitToHeight="1" pageOrder="overThenDown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7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35"/>
    <col collapsed="false" customWidth="true" hidden="false" outlineLevel="0" max="2" min="2" style="1" width="21"/>
    <col collapsed="false" customWidth="true" hidden="false" outlineLevel="0" max="4" min="3" style="1" width="24.25"/>
    <col collapsed="false" customWidth="true" hidden="false" outlineLevel="0" max="5" min="5" style="1" width="20.13"/>
    <col collapsed="false" customWidth="true" hidden="false" outlineLevel="0" max="6" min="6" style="1" width="19.25"/>
    <col collapsed="false" customWidth="true" hidden="false" outlineLevel="0" max="7" min="7" style="1" width="17.25"/>
  </cols>
  <sheetData>
    <row r="1" customFormat="false" ht="24" hidden="false" customHeight="tru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24" hidden="false" customHeight="true" outlineLevel="0" collapsed="false">
      <c r="A2" s="2" t="s">
        <v>1</v>
      </c>
      <c r="B2" s="2"/>
      <c r="C2" s="2"/>
      <c r="D2" s="2"/>
      <c r="E2" s="2"/>
      <c r="F2" s="2"/>
      <c r="G2" s="2"/>
    </row>
    <row r="3" customFormat="false" ht="24" hidden="false" customHeight="true" outlineLevel="0" collapsed="false">
      <c r="A3" s="3"/>
      <c r="B3" s="3"/>
      <c r="C3" s="3"/>
      <c r="D3" s="3"/>
      <c r="E3" s="3"/>
      <c r="F3" s="3"/>
      <c r="G3" s="4"/>
    </row>
    <row r="4" customFormat="false" ht="24" hidden="false" customHeight="true" outlineLevel="0" collapsed="false">
      <c r="A4" s="5" t="s">
        <v>2</v>
      </c>
      <c r="B4" s="5"/>
      <c r="C4" s="5"/>
      <c r="D4" s="5"/>
      <c r="E4" s="5"/>
      <c r="F4" s="5"/>
      <c r="G4" s="5"/>
    </row>
    <row r="5" customFormat="false" ht="24" hidden="false" customHeight="true" outlineLevel="0" collapsed="false">
      <c r="A5" s="3"/>
      <c r="B5" s="3"/>
      <c r="C5" s="3"/>
      <c r="D5" s="3"/>
      <c r="E5" s="3"/>
      <c r="F5" s="3"/>
      <c r="G5" s="4"/>
    </row>
    <row r="6" customFormat="false" ht="24" hidden="false" customHeight="true" outlineLevel="0" collapsed="false">
      <c r="A6" s="12" t="s">
        <v>3</v>
      </c>
      <c r="B6" s="12"/>
      <c r="C6" s="12"/>
      <c r="D6" s="12"/>
      <c r="E6" s="12"/>
      <c r="F6" s="12"/>
      <c r="G6" s="12"/>
    </row>
    <row r="7" customFormat="false" ht="24" hidden="false" customHeight="true" outlineLevel="0" collapsed="false">
      <c r="A7" s="7" t="s">
        <v>3</v>
      </c>
      <c r="B7" s="7"/>
      <c r="C7" s="7" t="s">
        <v>4</v>
      </c>
      <c r="E7" s="7" t="s">
        <v>5</v>
      </c>
      <c r="F7" s="8"/>
      <c r="G7" s="8"/>
    </row>
    <row r="8" customFormat="false" ht="24" hidden="false" customHeight="true" outlineLevel="0" collapsed="false">
      <c r="A8" s="9" t="s">
        <v>188</v>
      </c>
      <c r="B8" s="10" t="n">
        <v>0</v>
      </c>
      <c r="C8" s="9" t="s">
        <v>7</v>
      </c>
      <c r="E8" s="9" t="n">
        <v>220</v>
      </c>
      <c r="F8" s="8"/>
      <c r="G8" s="8"/>
    </row>
    <row r="9" customFormat="false" ht="24" hidden="false" customHeight="true" outlineLevel="0" collapsed="false">
      <c r="A9" s="58"/>
      <c r="B9" s="58"/>
      <c r="C9" s="58"/>
      <c r="D9" s="58"/>
      <c r="E9" s="58"/>
      <c r="F9" s="58"/>
      <c r="G9" s="58"/>
    </row>
    <row r="10" customFormat="false" ht="24" hidden="false" customHeight="true" outlineLevel="0" collapsed="false">
      <c r="A10" s="7" t="s">
        <v>3</v>
      </c>
      <c r="B10" s="7"/>
      <c r="C10" s="8"/>
      <c r="D10" s="8"/>
      <c r="E10" s="7" t="s">
        <v>5</v>
      </c>
      <c r="F10" s="8"/>
      <c r="G10" s="8"/>
    </row>
    <row r="11" customFormat="false" ht="24" hidden="false" customHeight="true" outlineLevel="0" collapsed="false">
      <c r="A11" s="9" t="s">
        <v>189</v>
      </c>
      <c r="B11" s="11" t="n">
        <f aca="false">B8/44*40</f>
        <v>0</v>
      </c>
      <c r="C11" s="8"/>
      <c r="D11" s="8"/>
      <c r="E11" s="9" t="n">
        <v>200</v>
      </c>
      <c r="F11" s="8"/>
      <c r="G11" s="8"/>
    </row>
    <row r="12" customFormat="false" ht="24" hidden="false" customHeight="true" outlineLevel="0" collapsed="false">
      <c r="A12" s="8"/>
      <c r="B12" s="8"/>
      <c r="C12" s="8"/>
      <c r="D12" s="8"/>
      <c r="E12" s="8"/>
      <c r="F12" s="8"/>
      <c r="G12" s="8"/>
    </row>
    <row r="13" customFormat="false" ht="24" hidden="false" customHeight="true" outlineLevel="0" collapsed="false">
      <c r="A13" s="12" t="s">
        <v>9</v>
      </c>
      <c r="B13" s="12"/>
      <c r="C13" s="12"/>
      <c r="D13" s="12"/>
      <c r="E13" s="12"/>
      <c r="F13" s="12"/>
      <c r="G13" s="12"/>
    </row>
    <row r="14" customFormat="false" ht="24" hidden="false" customHeight="true" outlineLevel="0" collapsed="false">
      <c r="A14" s="3"/>
      <c r="B14" s="3"/>
      <c r="C14" s="3"/>
      <c r="D14" s="3"/>
      <c r="E14" s="3"/>
      <c r="F14" s="3"/>
      <c r="G14" s="8"/>
    </row>
    <row r="15" customFormat="false" ht="24" hidden="false" customHeight="true" outlineLevel="0" collapsed="false">
      <c r="A15" s="7" t="s">
        <v>9</v>
      </c>
      <c r="B15" s="7"/>
      <c r="C15" s="7"/>
      <c r="D15" s="7"/>
      <c r="E15" s="8"/>
      <c r="F15" s="8"/>
      <c r="G15" s="8"/>
    </row>
    <row r="16" customFormat="false" ht="24" hidden="false" customHeight="true" outlineLevel="0" collapsed="false">
      <c r="A16" s="7" t="s">
        <v>10</v>
      </c>
      <c r="B16" s="7" t="s">
        <v>11</v>
      </c>
      <c r="C16" s="7" t="s">
        <v>12</v>
      </c>
      <c r="D16" s="7" t="s">
        <v>13</v>
      </c>
      <c r="E16" s="8"/>
      <c r="F16" s="8"/>
      <c r="G16" s="8"/>
    </row>
    <row r="17" customFormat="false" ht="24" hidden="false" customHeight="true" outlineLevel="0" collapsed="false">
      <c r="A17" s="9" t="s">
        <v>190</v>
      </c>
      <c r="B17" s="13" t="n">
        <f aca="false">B11</f>
        <v>0</v>
      </c>
      <c r="C17" s="14"/>
      <c r="D17" s="13" t="n">
        <f aca="false">B17*C17</f>
        <v>0</v>
      </c>
      <c r="E17" s="4"/>
      <c r="F17" s="8"/>
      <c r="G17" s="4"/>
    </row>
    <row r="18" customFormat="false" ht="24" hidden="false" customHeight="true" outlineLevel="0" collapsed="false">
      <c r="A18" s="8"/>
      <c r="B18" s="8"/>
      <c r="C18" s="8"/>
      <c r="D18" s="8"/>
      <c r="E18" s="8"/>
      <c r="F18" s="8"/>
      <c r="G18" s="8"/>
    </row>
    <row r="19" customFormat="false" ht="24" hidden="false" customHeight="true" outlineLevel="0" collapsed="false">
      <c r="A19" s="5" t="s">
        <v>2</v>
      </c>
      <c r="B19" s="5"/>
      <c r="C19" s="5"/>
      <c r="D19" s="5"/>
      <c r="E19" s="5"/>
      <c r="F19" s="5"/>
      <c r="G19" s="5"/>
    </row>
    <row r="20" customFormat="false" ht="30.75" hidden="false" customHeight="true" outlineLevel="0" collapsed="false">
      <c r="A20" s="8"/>
      <c r="B20" s="8"/>
      <c r="C20" s="8"/>
      <c r="D20" s="8"/>
      <c r="E20" s="8"/>
      <c r="F20" s="8"/>
      <c r="G20" s="8"/>
    </row>
    <row r="21" customFormat="false" ht="24" hidden="false" customHeight="true" outlineLevel="0" collapsed="false">
      <c r="A21" s="7" t="s">
        <v>2</v>
      </c>
      <c r="B21" s="7"/>
      <c r="C21" s="7"/>
      <c r="D21" s="7"/>
      <c r="E21" s="7"/>
      <c r="F21" s="7"/>
      <c r="G21" s="7"/>
    </row>
    <row r="22" customFormat="false" ht="24" hidden="false" customHeight="true" outlineLevel="0" collapsed="false">
      <c r="A22" s="7" t="s">
        <v>10</v>
      </c>
      <c r="B22" s="7" t="s">
        <v>20</v>
      </c>
      <c r="C22" s="6" t="s">
        <v>21</v>
      </c>
      <c r="D22" s="6" t="s">
        <v>22</v>
      </c>
      <c r="E22" s="7" t="s">
        <v>23</v>
      </c>
      <c r="F22" s="7"/>
      <c r="G22" s="7" t="s">
        <v>24</v>
      </c>
    </row>
    <row r="23" customFormat="false" ht="24" hidden="false" customHeight="true" outlineLevel="0" collapsed="false">
      <c r="A23" s="9" t="s">
        <v>191</v>
      </c>
      <c r="B23" s="13" t="n">
        <f aca="false">B11</f>
        <v>0</v>
      </c>
      <c r="C23" s="13" t="n">
        <f aca="false">D17</f>
        <v>0</v>
      </c>
      <c r="D23" s="13" t="n">
        <v>0</v>
      </c>
      <c r="E23" s="9"/>
      <c r="F23" s="17"/>
      <c r="G23" s="11" t="n">
        <f aca="false">SUM(B23:F23)</f>
        <v>0</v>
      </c>
    </row>
    <row r="24" customFormat="false" ht="24" hidden="false" customHeight="true" outlineLevel="0" collapsed="false">
      <c r="A24" s="8"/>
      <c r="B24" s="8"/>
      <c r="C24" s="8"/>
      <c r="D24" s="8"/>
      <c r="E24" s="8"/>
      <c r="F24" s="8"/>
      <c r="G24" s="8"/>
    </row>
    <row r="25" customFormat="false" ht="24" hidden="false" customHeight="true" outlineLevel="0" collapsed="false">
      <c r="A25" s="5" t="s">
        <v>25</v>
      </c>
      <c r="B25" s="5"/>
      <c r="C25" s="5"/>
      <c r="D25" s="5"/>
      <c r="E25" s="5"/>
      <c r="F25" s="5"/>
      <c r="G25" s="5"/>
    </row>
    <row r="26" customFormat="false" ht="24" hidden="false" customHeight="true" outlineLevel="0" collapsed="false">
      <c r="A26" s="8"/>
      <c r="B26" s="8"/>
      <c r="C26" s="8"/>
      <c r="D26" s="8"/>
      <c r="E26" s="8"/>
      <c r="F26" s="8"/>
      <c r="G26" s="8"/>
    </row>
    <row r="27" customFormat="false" ht="24" hidden="false" customHeight="true" outlineLevel="0" collapsed="false">
      <c r="A27" s="12" t="s">
        <v>26</v>
      </c>
      <c r="B27" s="12"/>
      <c r="C27" s="12"/>
      <c r="D27" s="12"/>
      <c r="E27" s="12"/>
      <c r="F27" s="12"/>
      <c r="G27" s="12"/>
    </row>
    <row r="28" customFormat="false" ht="24" hidden="false" customHeight="true" outlineLevel="0" collapsed="false">
      <c r="A28" s="8"/>
      <c r="B28" s="8"/>
      <c r="C28" s="8"/>
      <c r="D28" s="8"/>
      <c r="E28" s="8"/>
      <c r="F28" s="8"/>
      <c r="G28" s="8"/>
    </row>
    <row r="29" customFormat="false" ht="31.5" hidden="false" customHeight="true" outlineLevel="0" collapsed="false">
      <c r="A29" s="6" t="s">
        <v>27</v>
      </c>
      <c r="B29" s="6"/>
      <c r="C29" s="6"/>
      <c r="D29" s="6"/>
      <c r="E29" s="18"/>
      <c r="F29" s="8"/>
      <c r="G29" s="8"/>
    </row>
    <row r="30" customFormat="false" ht="24" hidden="false" customHeight="true" outlineLevel="0" collapsed="false">
      <c r="A30" s="7" t="s">
        <v>10</v>
      </c>
      <c r="B30" s="7" t="s">
        <v>11</v>
      </c>
      <c r="C30" s="6" t="s">
        <v>28</v>
      </c>
      <c r="D30" s="7" t="s">
        <v>18</v>
      </c>
      <c r="E30" s="8"/>
      <c r="F30" s="8"/>
      <c r="G30" s="8"/>
    </row>
    <row r="31" customFormat="false" ht="24" hidden="false" customHeight="true" outlineLevel="0" collapsed="false">
      <c r="A31" s="9" t="s">
        <v>191</v>
      </c>
      <c r="B31" s="13" t="n">
        <f aca="false">G23</f>
        <v>0</v>
      </c>
      <c r="C31" s="14" t="n">
        <f aca="false">1/12</f>
        <v>0.0833333333333333</v>
      </c>
      <c r="D31" s="11" t="n">
        <f aca="false">B31*C31</f>
        <v>0</v>
      </c>
      <c r="E31" s="8"/>
      <c r="F31" s="8"/>
      <c r="G31" s="8"/>
    </row>
    <row r="32" customFormat="false" ht="24" hidden="false" customHeight="true" outlineLevel="0" collapsed="false">
      <c r="A32" s="8"/>
      <c r="B32" s="8"/>
      <c r="C32" s="8"/>
      <c r="D32" s="8"/>
      <c r="E32" s="8"/>
      <c r="F32" s="8"/>
      <c r="G32" s="8"/>
    </row>
    <row r="33" customFormat="false" ht="36.75" hidden="false" customHeight="true" outlineLevel="0" collapsed="false">
      <c r="A33" s="6" t="s">
        <v>29</v>
      </c>
      <c r="B33" s="6"/>
      <c r="C33" s="6"/>
      <c r="D33" s="6"/>
      <c r="E33" s="8"/>
      <c r="F33" s="8"/>
      <c r="G33" s="8"/>
    </row>
    <row r="34" customFormat="false" ht="30.75" hidden="false" customHeight="true" outlineLevel="0" collapsed="false">
      <c r="A34" s="7" t="s">
        <v>10</v>
      </c>
      <c r="B34" s="7" t="s">
        <v>11</v>
      </c>
      <c r="C34" s="6" t="s">
        <v>28</v>
      </c>
      <c r="D34" s="7" t="s">
        <v>18</v>
      </c>
      <c r="E34" s="8"/>
      <c r="F34" s="8"/>
      <c r="G34" s="8"/>
    </row>
    <row r="35" customFormat="false" ht="24" hidden="false" customHeight="true" outlineLevel="0" collapsed="false">
      <c r="A35" s="9" t="s">
        <v>191</v>
      </c>
      <c r="B35" s="13" t="n">
        <f aca="false">G23</f>
        <v>0</v>
      </c>
      <c r="C35" s="14" t="n">
        <f aca="false">1/12</f>
        <v>0.0833333333333333</v>
      </c>
      <c r="D35" s="11" t="n">
        <f aca="false">B35*C35</f>
        <v>0</v>
      </c>
      <c r="E35" s="8"/>
      <c r="F35" s="8"/>
      <c r="G35" s="8"/>
    </row>
    <row r="36" customFormat="false" ht="38.25" hidden="false" customHeight="true" outlineLevel="0" collapsed="false">
      <c r="A36" s="8"/>
      <c r="B36" s="8"/>
      <c r="C36" s="8"/>
      <c r="D36" s="8"/>
      <c r="E36" s="8"/>
      <c r="F36" s="8"/>
      <c r="G36" s="8"/>
    </row>
    <row r="37" customFormat="false" ht="24" hidden="false" customHeight="true" outlineLevel="0" collapsed="false">
      <c r="A37" s="6" t="s">
        <v>30</v>
      </c>
      <c r="B37" s="6"/>
      <c r="C37" s="6"/>
      <c r="D37" s="6"/>
      <c r="E37" s="6"/>
      <c r="F37" s="8"/>
      <c r="G37" s="8"/>
    </row>
    <row r="38" customFormat="false" ht="30" hidden="false" customHeight="true" outlineLevel="0" collapsed="false">
      <c r="A38" s="7" t="s">
        <v>10</v>
      </c>
      <c r="B38" s="7" t="s">
        <v>11</v>
      </c>
      <c r="C38" s="6" t="s">
        <v>31</v>
      </c>
      <c r="D38" s="6" t="s">
        <v>28</v>
      </c>
      <c r="E38" s="7" t="s">
        <v>18</v>
      </c>
      <c r="F38" s="8"/>
      <c r="G38" s="8"/>
    </row>
    <row r="39" customFormat="false" ht="24" hidden="false" customHeight="true" outlineLevel="0" collapsed="false">
      <c r="A39" s="9" t="s">
        <v>191</v>
      </c>
      <c r="B39" s="13" t="n">
        <f aca="false">G23</f>
        <v>0</v>
      </c>
      <c r="C39" s="14" t="n">
        <f aca="false">1/3</f>
        <v>0.333333333333333</v>
      </c>
      <c r="D39" s="14" t="n">
        <f aca="false">1/12</f>
        <v>0.0833333333333333</v>
      </c>
      <c r="E39" s="11" t="n">
        <f aca="false">B39*C39*D39</f>
        <v>0</v>
      </c>
      <c r="F39" s="8"/>
      <c r="G39" s="8"/>
    </row>
    <row r="40" customFormat="false" ht="24" hidden="false" customHeight="true" outlineLevel="0" collapsed="false">
      <c r="A40" s="8"/>
      <c r="B40" s="8"/>
      <c r="C40" s="8"/>
      <c r="D40" s="8"/>
      <c r="E40" s="8"/>
      <c r="F40" s="8"/>
      <c r="G40" s="8"/>
    </row>
    <row r="41" customFormat="false" ht="24" hidden="false" customHeight="true" outlineLevel="0" collapsed="false">
      <c r="A41" s="7" t="s">
        <v>26</v>
      </c>
      <c r="B41" s="7"/>
      <c r="C41" s="7"/>
      <c r="D41" s="7"/>
      <c r="E41" s="7"/>
      <c r="F41" s="8"/>
      <c r="G41" s="8"/>
    </row>
    <row r="42" customFormat="false" ht="24" hidden="false" customHeight="true" outlineLevel="0" collapsed="false">
      <c r="A42" s="7" t="s">
        <v>10</v>
      </c>
      <c r="B42" s="7" t="s">
        <v>32</v>
      </c>
      <c r="C42" s="7" t="s">
        <v>33</v>
      </c>
      <c r="D42" s="7" t="s">
        <v>34</v>
      </c>
      <c r="E42" s="7" t="s">
        <v>24</v>
      </c>
      <c r="F42" s="8"/>
      <c r="G42" s="8"/>
    </row>
    <row r="43" customFormat="false" ht="24" hidden="false" customHeight="true" outlineLevel="0" collapsed="false">
      <c r="A43" s="9" t="s">
        <v>191</v>
      </c>
      <c r="B43" s="13" t="n">
        <f aca="false">D31</f>
        <v>0</v>
      </c>
      <c r="C43" s="13" t="n">
        <f aca="false">D35</f>
        <v>0</v>
      </c>
      <c r="D43" s="13" t="n">
        <f aca="false">E39</f>
        <v>0</v>
      </c>
      <c r="E43" s="11" t="n">
        <f aca="false">SUM(B43:D43)</f>
        <v>0</v>
      </c>
      <c r="F43" s="8"/>
      <c r="G43" s="8"/>
    </row>
    <row r="44" customFormat="false" ht="24" hidden="false" customHeight="true" outlineLevel="0" collapsed="false">
      <c r="A44" s="8"/>
      <c r="B44" s="8"/>
      <c r="C44" s="8"/>
      <c r="D44" s="8"/>
      <c r="E44" s="8"/>
      <c r="F44" s="8"/>
      <c r="G44" s="8"/>
    </row>
    <row r="45" customFormat="false" ht="24" hidden="false" customHeight="true" outlineLevel="0" collapsed="false">
      <c r="A45" s="12" t="s">
        <v>35</v>
      </c>
      <c r="B45" s="12"/>
      <c r="C45" s="12"/>
      <c r="D45" s="12"/>
      <c r="E45" s="12"/>
      <c r="F45" s="12"/>
      <c r="G45" s="12"/>
    </row>
    <row r="46" customFormat="false" ht="24" hidden="false" customHeight="true" outlineLevel="0" collapsed="false">
      <c r="A46" s="8"/>
      <c r="B46" s="8"/>
      <c r="C46" s="8"/>
      <c r="D46" s="8"/>
      <c r="E46" s="8"/>
      <c r="F46" s="8"/>
      <c r="G46" s="8"/>
    </row>
    <row r="47" customFormat="false" ht="24" hidden="false" customHeight="true" outlineLevel="0" collapsed="false">
      <c r="A47" s="7" t="s">
        <v>36</v>
      </c>
      <c r="B47" s="7"/>
      <c r="C47" s="8"/>
      <c r="D47" s="8"/>
      <c r="E47" s="8"/>
      <c r="F47" s="8"/>
      <c r="G47" s="8"/>
    </row>
    <row r="48" customFormat="false" ht="24" hidden="false" customHeight="true" outlineLevel="0" collapsed="false">
      <c r="A48" s="7" t="s">
        <v>37</v>
      </c>
      <c r="B48" s="7" t="s">
        <v>12</v>
      </c>
      <c r="C48" s="8"/>
      <c r="D48" s="8"/>
      <c r="E48" s="8"/>
      <c r="F48" s="8"/>
      <c r="G48" s="8"/>
    </row>
    <row r="49" customFormat="false" ht="24" hidden="false" customHeight="true" outlineLevel="0" collapsed="false">
      <c r="A49" s="9" t="s">
        <v>38</v>
      </c>
      <c r="B49" s="19" t="n">
        <v>0</v>
      </c>
      <c r="C49" s="8"/>
      <c r="D49" s="8"/>
      <c r="E49" s="8"/>
      <c r="F49" s="8"/>
      <c r="G49" s="8"/>
    </row>
    <row r="50" customFormat="false" ht="24" hidden="false" customHeight="true" outlineLevel="0" collapsed="false">
      <c r="A50" s="9" t="s">
        <v>39</v>
      </c>
      <c r="B50" s="19" t="n">
        <v>0</v>
      </c>
      <c r="C50" s="8"/>
      <c r="D50" s="8"/>
      <c r="E50" s="8"/>
      <c r="F50" s="8"/>
      <c r="G50" s="8"/>
    </row>
    <row r="51" customFormat="false" ht="24" hidden="false" customHeight="true" outlineLevel="0" collapsed="false">
      <c r="A51" s="9" t="s">
        <v>40</v>
      </c>
      <c r="B51" s="19" t="n">
        <v>0</v>
      </c>
      <c r="C51" s="8"/>
      <c r="D51" s="8"/>
      <c r="E51" s="8"/>
      <c r="F51" s="8"/>
      <c r="G51" s="8"/>
    </row>
    <row r="52" customFormat="false" ht="24" hidden="false" customHeight="true" outlineLevel="0" collapsed="false">
      <c r="A52" s="9" t="s">
        <v>41</v>
      </c>
      <c r="B52" s="19" t="n">
        <v>0</v>
      </c>
      <c r="C52" s="8"/>
      <c r="D52" s="8"/>
      <c r="E52" s="8"/>
      <c r="F52" s="8"/>
      <c r="G52" s="8"/>
    </row>
    <row r="53" customFormat="false" ht="24" hidden="false" customHeight="true" outlineLevel="0" collapsed="false">
      <c r="A53" s="9" t="s">
        <v>42</v>
      </c>
      <c r="B53" s="19" t="n">
        <v>0</v>
      </c>
      <c r="C53" s="8"/>
      <c r="D53" s="8"/>
      <c r="E53" s="8"/>
      <c r="F53" s="8"/>
      <c r="G53" s="8"/>
    </row>
    <row r="54" customFormat="false" ht="24" hidden="false" customHeight="true" outlineLevel="0" collapsed="false">
      <c r="A54" s="9" t="s">
        <v>43</v>
      </c>
      <c r="B54" s="19" t="n">
        <v>0</v>
      </c>
      <c r="C54" s="8"/>
      <c r="D54" s="8"/>
      <c r="E54" s="8"/>
      <c r="F54" s="8"/>
      <c r="G54" s="8"/>
    </row>
    <row r="55" customFormat="false" ht="24" hidden="false" customHeight="true" outlineLevel="0" collapsed="false">
      <c r="A55" s="9" t="s">
        <v>44</v>
      </c>
      <c r="B55" s="19" t="n">
        <v>0</v>
      </c>
      <c r="C55" s="8"/>
      <c r="D55" s="8"/>
      <c r="E55" s="8"/>
      <c r="F55" s="8"/>
      <c r="G55" s="8"/>
    </row>
    <row r="56" customFormat="false" ht="24" hidden="false" customHeight="true" outlineLevel="0" collapsed="false">
      <c r="A56" s="9" t="s">
        <v>45</v>
      </c>
      <c r="B56" s="19" t="n">
        <v>0</v>
      </c>
      <c r="C56" s="8"/>
      <c r="D56" s="8"/>
      <c r="E56" s="8"/>
      <c r="F56" s="8"/>
      <c r="G56" s="8"/>
    </row>
    <row r="57" customFormat="false" ht="24" hidden="false" customHeight="true" outlineLevel="0" collapsed="false">
      <c r="A57" s="20" t="s">
        <v>46</v>
      </c>
      <c r="B57" s="21" t="n">
        <f aca="false">SUM(B49:B56)</f>
        <v>0</v>
      </c>
      <c r="C57" s="8"/>
      <c r="D57" s="8"/>
      <c r="E57" s="8"/>
      <c r="F57" s="8"/>
      <c r="G57" s="8"/>
    </row>
    <row r="58" customFormat="false" ht="24" hidden="false" customHeight="true" outlineLevel="0" collapsed="false">
      <c r="A58" s="8"/>
      <c r="B58" s="8"/>
      <c r="C58" s="8"/>
      <c r="D58" s="8"/>
      <c r="E58" s="8"/>
      <c r="F58" s="8"/>
      <c r="G58" s="8"/>
    </row>
    <row r="59" customFormat="false" ht="24" hidden="false" customHeight="true" outlineLevel="0" collapsed="false">
      <c r="A59" s="7" t="s">
        <v>47</v>
      </c>
      <c r="B59" s="7"/>
      <c r="C59" s="7"/>
      <c r="D59" s="7"/>
      <c r="E59" s="8"/>
      <c r="F59" s="8"/>
      <c r="G59" s="8"/>
    </row>
    <row r="60" customFormat="false" ht="24" hidden="false" customHeight="true" outlineLevel="0" collapsed="false">
      <c r="A60" s="7" t="s">
        <v>10</v>
      </c>
      <c r="B60" s="7" t="s">
        <v>11</v>
      </c>
      <c r="C60" s="7" t="s">
        <v>12</v>
      </c>
      <c r="D60" s="7" t="s">
        <v>18</v>
      </c>
      <c r="E60" s="8"/>
      <c r="F60" s="8"/>
      <c r="G60" s="8"/>
    </row>
    <row r="61" customFormat="false" ht="24" hidden="false" customHeight="true" outlineLevel="0" collapsed="false">
      <c r="A61" s="9" t="s">
        <v>191</v>
      </c>
      <c r="B61" s="13" t="n">
        <f aca="false">G23+E43</f>
        <v>0</v>
      </c>
      <c r="C61" s="14" t="n">
        <f aca="false">SUM($B$49:$B$55)</f>
        <v>0</v>
      </c>
      <c r="D61" s="11" t="n">
        <f aca="false">B61*C61</f>
        <v>0</v>
      </c>
      <c r="E61" s="8"/>
      <c r="F61" s="8"/>
      <c r="G61" s="8"/>
    </row>
    <row r="62" customFormat="false" ht="24" hidden="false" customHeight="true" outlineLevel="0" collapsed="false">
      <c r="A62" s="8"/>
      <c r="B62" s="8"/>
      <c r="C62" s="8"/>
      <c r="D62" s="8"/>
      <c r="E62" s="8"/>
      <c r="F62" s="8"/>
      <c r="G62" s="8"/>
    </row>
    <row r="63" customFormat="false" ht="24" hidden="false" customHeight="true" outlineLevel="0" collapsed="false">
      <c r="A63" s="7" t="s">
        <v>48</v>
      </c>
      <c r="B63" s="7"/>
      <c r="C63" s="7"/>
      <c r="D63" s="7"/>
      <c r="E63" s="8"/>
      <c r="F63" s="8"/>
      <c r="G63" s="8"/>
    </row>
    <row r="64" customFormat="false" ht="24" hidden="false" customHeight="true" outlineLevel="0" collapsed="false">
      <c r="A64" s="7" t="s">
        <v>10</v>
      </c>
      <c r="B64" s="7" t="s">
        <v>11</v>
      </c>
      <c r="C64" s="7" t="s">
        <v>12</v>
      </c>
      <c r="D64" s="7" t="s">
        <v>18</v>
      </c>
      <c r="E64" s="8"/>
      <c r="F64" s="8"/>
      <c r="G64" s="8"/>
    </row>
    <row r="65" customFormat="false" ht="24" hidden="false" customHeight="true" outlineLevel="0" collapsed="false">
      <c r="A65" s="9" t="s">
        <v>191</v>
      </c>
      <c r="B65" s="13" t="n">
        <f aca="false">G23+E43</f>
        <v>0</v>
      </c>
      <c r="C65" s="14" t="n">
        <f aca="false">$B$56</f>
        <v>0</v>
      </c>
      <c r="D65" s="11" t="n">
        <f aca="false">B65*C65</f>
        <v>0</v>
      </c>
      <c r="E65" s="8"/>
      <c r="F65" s="8"/>
      <c r="G65" s="8"/>
    </row>
    <row r="66" customFormat="false" ht="24" hidden="false" customHeight="true" outlineLevel="0" collapsed="false">
      <c r="A66" s="8"/>
      <c r="B66" s="8"/>
      <c r="C66" s="8"/>
      <c r="D66" s="8"/>
      <c r="E66" s="8"/>
      <c r="F66" s="8"/>
      <c r="G66" s="8"/>
    </row>
    <row r="67" customFormat="false" ht="24" hidden="false" customHeight="true" outlineLevel="0" collapsed="false">
      <c r="A67" s="7" t="s">
        <v>35</v>
      </c>
      <c r="B67" s="7"/>
      <c r="C67" s="7"/>
      <c r="D67" s="7"/>
      <c r="E67" s="8"/>
      <c r="F67" s="8"/>
      <c r="G67" s="8"/>
    </row>
    <row r="68" customFormat="false" ht="24" hidden="false" customHeight="true" outlineLevel="0" collapsed="false">
      <c r="A68" s="7" t="s">
        <v>10</v>
      </c>
      <c r="B68" s="7" t="s">
        <v>49</v>
      </c>
      <c r="C68" s="7" t="s">
        <v>45</v>
      </c>
      <c r="D68" s="7" t="s">
        <v>24</v>
      </c>
      <c r="E68" s="8"/>
      <c r="F68" s="8"/>
      <c r="G68" s="8"/>
    </row>
    <row r="69" customFormat="false" ht="24" hidden="false" customHeight="true" outlineLevel="0" collapsed="false">
      <c r="A69" s="9" t="s">
        <v>191</v>
      </c>
      <c r="B69" s="13" t="n">
        <f aca="false">D61</f>
        <v>0</v>
      </c>
      <c r="C69" s="13" t="n">
        <f aca="false">D65</f>
        <v>0</v>
      </c>
      <c r="D69" s="11" t="n">
        <f aca="false">B69+C69</f>
        <v>0</v>
      </c>
      <c r="E69" s="8"/>
      <c r="F69" s="8"/>
      <c r="G69" s="8"/>
    </row>
    <row r="70" customFormat="false" ht="24" hidden="false" customHeight="true" outlineLevel="0" collapsed="false">
      <c r="A70" s="8"/>
      <c r="B70" s="8"/>
      <c r="C70" s="8"/>
      <c r="D70" s="8"/>
      <c r="E70" s="8"/>
      <c r="F70" s="8"/>
      <c r="G70" s="8"/>
    </row>
    <row r="71" customFormat="false" ht="24" hidden="false" customHeight="true" outlineLevel="0" collapsed="false">
      <c r="A71" s="12" t="s">
        <v>50</v>
      </c>
      <c r="B71" s="12"/>
      <c r="C71" s="12"/>
      <c r="D71" s="12"/>
      <c r="E71" s="12"/>
      <c r="F71" s="12"/>
      <c r="G71" s="12"/>
    </row>
    <row r="72" customFormat="false" ht="24" hidden="false" customHeight="true" outlineLevel="0" collapsed="false">
      <c r="A72" s="8"/>
      <c r="B72" s="8"/>
      <c r="C72" s="8"/>
      <c r="D72" s="8"/>
      <c r="E72" s="8"/>
      <c r="F72" s="8"/>
      <c r="G72" s="8"/>
    </row>
    <row r="73" customFormat="false" ht="24" hidden="false" customHeight="true" outlineLevel="0" collapsed="false">
      <c r="A73" s="15" t="s">
        <v>51</v>
      </c>
      <c r="B73" s="15"/>
      <c r="C73" s="15"/>
      <c r="D73" s="15"/>
      <c r="E73" s="15"/>
      <c r="F73" s="15"/>
      <c r="G73" s="4"/>
    </row>
    <row r="74" customFormat="false" ht="36" hidden="false" customHeight="true" outlineLevel="0" collapsed="false">
      <c r="A74" s="8"/>
      <c r="B74" s="8"/>
      <c r="C74" s="8"/>
      <c r="D74" s="8"/>
      <c r="E74" s="8"/>
      <c r="F74" s="8"/>
      <c r="G74" s="8"/>
    </row>
    <row r="75" customFormat="false" ht="24" hidden="false" customHeight="true" outlineLevel="0" collapsed="false">
      <c r="A75" s="7" t="s">
        <v>52</v>
      </c>
      <c r="B75" s="7"/>
      <c r="C75" s="7"/>
      <c r="D75" s="7"/>
      <c r="E75" s="7"/>
      <c r="F75" s="8"/>
      <c r="G75" s="8"/>
    </row>
    <row r="76" customFormat="false" ht="24" hidden="false" customHeight="true" outlineLevel="0" collapsed="false">
      <c r="A76" s="7" t="s">
        <v>10</v>
      </c>
      <c r="B76" s="7" t="s">
        <v>53</v>
      </c>
      <c r="C76" s="7" t="s">
        <v>54</v>
      </c>
      <c r="D76" s="6" t="s">
        <v>55</v>
      </c>
      <c r="E76" s="7" t="s">
        <v>56</v>
      </c>
      <c r="F76" s="8"/>
      <c r="G76" s="8"/>
    </row>
    <row r="77" customFormat="false" ht="24" hidden="false" customHeight="true" outlineLevel="0" collapsed="false">
      <c r="A77" s="9" t="s">
        <v>191</v>
      </c>
      <c r="B77" s="22" t="n">
        <v>0</v>
      </c>
      <c r="C77" s="23" t="n">
        <v>2</v>
      </c>
      <c r="D77" s="23" t="n">
        <v>22</v>
      </c>
      <c r="E77" s="11" t="n">
        <f aca="false">B77*C77*D77</f>
        <v>0</v>
      </c>
      <c r="F77" s="8"/>
      <c r="G77" s="8"/>
    </row>
    <row r="78" customFormat="false" ht="24" hidden="false" customHeight="true" outlineLevel="0" collapsed="false">
      <c r="A78" s="8"/>
      <c r="B78" s="8"/>
      <c r="C78" s="8"/>
      <c r="D78" s="8"/>
      <c r="E78" s="8"/>
      <c r="F78" s="8"/>
      <c r="G78" s="8"/>
    </row>
    <row r="79" customFormat="false" ht="24" hidden="false" customHeight="true" outlineLevel="0" collapsed="false">
      <c r="A79" s="7" t="s">
        <v>57</v>
      </c>
      <c r="B79" s="7"/>
      <c r="C79" s="7"/>
      <c r="D79" s="7"/>
      <c r="E79" s="7"/>
      <c r="F79" s="8"/>
      <c r="G79" s="8"/>
    </row>
    <row r="80" customFormat="false" ht="24" hidden="false" customHeight="true" outlineLevel="0" collapsed="false">
      <c r="A80" s="7" t="s">
        <v>10</v>
      </c>
      <c r="B80" s="7" t="s">
        <v>11</v>
      </c>
      <c r="C80" s="7" t="s">
        <v>58</v>
      </c>
      <c r="D80" s="7" t="s">
        <v>12</v>
      </c>
      <c r="E80" s="7" t="s">
        <v>59</v>
      </c>
      <c r="F80" s="8"/>
      <c r="G80" s="8"/>
    </row>
    <row r="81" customFormat="false" ht="24" hidden="false" customHeight="true" outlineLevel="0" collapsed="false">
      <c r="A81" s="9" t="s">
        <v>191</v>
      </c>
      <c r="B81" s="13" t="n">
        <f aca="false">B11</f>
        <v>0</v>
      </c>
      <c r="C81" s="24" t="n">
        <v>1</v>
      </c>
      <c r="D81" s="24" t="n">
        <v>0.06</v>
      </c>
      <c r="E81" s="11" t="n">
        <f aca="false">B81*C81*D81</f>
        <v>0</v>
      </c>
      <c r="F81" s="8"/>
      <c r="G81" s="8"/>
    </row>
    <row r="82" customFormat="false" ht="24" hidden="false" customHeight="true" outlineLevel="0" collapsed="false">
      <c r="A82" s="8"/>
      <c r="B82" s="8"/>
      <c r="C82" s="8"/>
      <c r="D82" s="8"/>
      <c r="E82" s="8"/>
      <c r="F82" s="8"/>
      <c r="G82" s="8"/>
    </row>
    <row r="83" customFormat="false" ht="24" hidden="false" customHeight="true" outlineLevel="0" collapsed="false">
      <c r="A83" s="7" t="s">
        <v>60</v>
      </c>
      <c r="B83" s="7"/>
      <c r="C83" s="7"/>
      <c r="D83" s="7"/>
      <c r="E83" s="8"/>
      <c r="F83" s="8"/>
      <c r="G83" s="8"/>
    </row>
    <row r="84" customFormat="false" ht="24" hidden="false" customHeight="true" outlineLevel="0" collapsed="false">
      <c r="A84" s="7" t="s">
        <v>10</v>
      </c>
      <c r="B84" s="7" t="s">
        <v>56</v>
      </c>
      <c r="C84" s="7" t="s">
        <v>61</v>
      </c>
      <c r="D84" s="7" t="s">
        <v>62</v>
      </c>
      <c r="E84" s="8"/>
      <c r="F84" s="8"/>
      <c r="G84" s="8"/>
    </row>
    <row r="85" customFormat="false" ht="24" hidden="false" customHeight="true" outlineLevel="0" collapsed="false">
      <c r="A85" s="9" t="s">
        <v>191</v>
      </c>
      <c r="B85" s="13" t="n">
        <f aca="false">E77</f>
        <v>0</v>
      </c>
      <c r="C85" s="13" t="n">
        <f aca="false">E81</f>
        <v>0</v>
      </c>
      <c r="D85" s="11" t="n">
        <f aca="false">B85-C85</f>
        <v>0</v>
      </c>
      <c r="E85" s="8"/>
      <c r="F85" s="8"/>
      <c r="G85" s="8"/>
    </row>
    <row r="86" customFormat="false" ht="24" hidden="false" customHeight="true" outlineLevel="0" collapsed="false">
      <c r="A86" s="8"/>
      <c r="B86" s="8"/>
      <c r="C86" s="8"/>
      <c r="D86" s="8"/>
      <c r="E86" s="8"/>
      <c r="F86" s="8"/>
      <c r="G86" s="8"/>
    </row>
    <row r="87" customFormat="false" ht="24" hidden="false" customHeight="true" outlineLevel="0" collapsed="false">
      <c r="A87" s="15" t="s">
        <v>63</v>
      </c>
      <c r="B87" s="15"/>
      <c r="C87" s="15"/>
      <c r="D87" s="15"/>
      <c r="E87" s="15"/>
      <c r="F87" s="15"/>
      <c r="G87" s="4"/>
    </row>
    <row r="88" customFormat="false" ht="31.5" hidden="false" customHeight="true" outlineLevel="0" collapsed="false">
      <c r="A88" s="8"/>
      <c r="B88" s="8"/>
      <c r="C88" s="8"/>
      <c r="D88" s="8"/>
      <c r="E88" s="8"/>
      <c r="F88" s="8"/>
      <c r="G88" s="8"/>
    </row>
    <row r="89" customFormat="false" ht="24" hidden="false" customHeight="true" outlineLevel="0" collapsed="false">
      <c r="A89" s="7" t="s">
        <v>63</v>
      </c>
      <c r="B89" s="7"/>
      <c r="C89" s="7"/>
      <c r="D89" s="7"/>
      <c r="E89" s="8"/>
      <c r="F89" s="8"/>
      <c r="G89" s="8"/>
    </row>
    <row r="90" customFormat="false" ht="27" hidden="false" customHeight="true" outlineLevel="0" collapsed="false">
      <c r="A90" s="7" t="s">
        <v>10</v>
      </c>
      <c r="B90" s="7" t="s">
        <v>64</v>
      </c>
      <c r="C90" s="6" t="s">
        <v>55</v>
      </c>
      <c r="D90" s="7" t="s">
        <v>18</v>
      </c>
      <c r="E90" s="8"/>
      <c r="F90" s="8"/>
      <c r="G90" s="8"/>
    </row>
    <row r="91" customFormat="false" ht="24" hidden="false" customHeight="true" outlineLevel="0" collapsed="false">
      <c r="A91" s="9" t="s">
        <v>191</v>
      </c>
      <c r="B91" s="22" t="n">
        <v>0</v>
      </c>
      <c r="C91" s="23" t="n">
        <f aca="false">D77</f>
        <v>22</v>
      </c>
      <c r="D91" s="11" t="n">
        <f aca="false">B91*C91</f>
        <v>0</v>
      </c>
      <c r="E91" s="8"/>
      <c r="F91" s="8"/>
      <c r="G91" s="8"/>
    </row>
    <row r="92" customFormat="false" ht="24" hidden="false" customHeight="true" outlineLevel="0" collapsed="false">
      <c r="A92" s="8"/>
      <c r="B92" s="8"/>
      <c r="C92" s="8"/>
      <c r="D92" s="8"/>
      <c r="E92" s="8"/>
      <c r="F92" s="8"/>
      <c r="G92" s="8"/>
    </row>
    <row r="93" customFormat="false" ht="24" hidden="false" customHeight="true" outlineLevel="0" collapsed="false">
      <c r="A93" s="7" t="s">
        <v>65</v>
      </c>
      <c r="B93" s="7"/>
      <c r="C93" s="7"/>
      <c r="D93" s="7"/>
      <c r="E93" s="8"/>
      <c r="F93" s="8"/>
      <c r="G93" s="8"/>
    </row>
    <row r="94" customFormat="false" ht="24" hidden="false" customHeight="true" outlineLevel="0" collapsed="false">
      <c r="A94" s="7" t="s">
        <v>10</v>
      </c>
      <c r="B94" s="7" t="s">
        <v>11</v>
      </c>
      <c r="C94" s="7" t="s">
        <v>12</v>
      </c>
      <c r="D94" s="7" t="s">
        <v>59</v>
      </c>
      <c r="E94" s="8"/>
      <c r="F94" s="8"/>
      <c r="G94" s="8"/>
    </row>
    <row r="95" customFormat="false" ht="24" hidden="false" customHeight="true" outlineLevel="0" collapsed="false">
      <c r="A95" s="9" t="s">
        <v>191</v>
      </c>
      <c r="B95" s="13" t="n">
        <f aca="false">D91</f>
        <v>0</v>
      </c>
      <c r="C95" s="24" t="n">
        <v>0.19</v>
      </c>
      <c r="D95" s="11" t="n">
        <f aca="false">B95*C95</f>
        <v>0</v>
      </c>
      <c r="E95" s="8"/>
      <c r="F95" s="8"/>
      <c r="G95" s="8"/>
    </row>
    <row r="96" customFormat="false" ht="24" hidden="false" customHeight="true" outlineLevel="0" collapsed="false">
      <c r="A96" s="8"/>
      <c r="B96" s="8"/>
      <c r="C96" s="8"/>
      <c r="D96" s="8"/>
      <c r="E96" s="8"/>
      <c r="F96" s="8"/>
      <c r="G96" s="8"/>
    </row>
    <row r="97" customFormat="false" ht="24" hidden="false" customHeight="true" outlineLevel="0" collapsed="false">
      <c r="A97" s="7" t="s">
        <v>66</v>
      </c>
      <c r="B97" s="7"/>
      <c r="C97" s="7"/>
      <c r="D97" s="7"/>
      <c r="E97" s="8"/>
      <c r="F97" s="8"/>
      <c r="G97" s="8"/>
    </row>
    <row r="98" customFormat="false" ht="24" hidden="false" customHeight="true" outlineLevel="0" collapsed="false">
      <c r="A98" s="7" t="s">
        <v>10</v>
      </c>
      <c r="B98" s="7" t="s">
        <v>56</v>
      </c>
      <c r="C98" s="7" t="s">
        <v>59</v>
      </c>
      <c r="D98" s="7" t="s">
        <v>62</v>
      </c>
      <c r="E98" s="8"/>
      <c r="F98" s="8"/>
      <c r="G98" s="8"/>
    </row>
    <row r="99" customFormat="false" ht="24" hidden="false" customHeight="true" outlineLevel="0" collapsed="false">
      <c r="A99" s="9" t="s">
        <v>191</v>
      </c>
      <c r="B99" s="13" t="n">
        <f aca="false">D91</f>
        <v>0</v>
      </c>
      <c r="C99" s="13" t="n">
        <f aca="false">D95</f>
        <v>0</v>
      </c>
      <c r="D99" s="11" t="n">
        <f aca="false">B99-C99</f>
        <v>0</v>
      </c>
      <c r="E99" s="8"/>
      <c r="F99" s="8"/>
      <c r="G99" s="8"/>
    </row>
    <row r="100" customFormat="false" ht="24" hidden="false" customHeight="true" outlineLevel="0" collapsed="false">
      <c r="A100" s="8"/>
      <c r="B100" s="8"/>
      <c r="C100" s="8"/>
      <c r="D100" s="8"/>
      <c r="E100" s="8"/>
      <c r="F100" s="8"/>
      <c r="G100" s="8"/>
    </row>
    <row r="101" customFormat="false" ht="24" hidden="false" customHeight="true" outlineLevel="0" collapsed="false">
      <c r="A101" s="7" t="s">
        <v>67</v>
      </c>
      <c r="B101" s="7"/>
      <c r="C101" s="7"/>
      <c r="D101" s="7"/>
      <c r="E101" s="8"/>
      <c r="F101" s="8"/>
      <c r="G101" s="8"/>
    </row>
    <row r="102" customFormat="false" ht="24" hidden="false" customHeight="true" outlineLevel="0" collapsed="false">
      <c r="A102" s="7" t="s">
        <v>10</v>
      </c>
      <c r="B102" s="7"/>
      <c r="C102" s="7"/>
      <c r="D102" s="7"/>
      <c r="E102" s="8"/>
      <c r="F102" s="8"/>
      <c r="G102" s="8"/>
    </row>
    <row r="103" customFormat="false" ht="24" hidden="false" customHeight="true" outlineLevel="0" collapsed="false">
      <c r="A103" s="9" t="s">
        <v>191</v>
      </c>
      <c r="B103" s="13"/>
      <c r="C103" s="13"/>
      <c r="D103" s="10" t="n">
        <v>0</v>
      </c>
      <c r="E103" s="8"/>
      <c r="F103" s="8"/>
      <c r="G103" s="8"/>
    </row>
    <row r="104" customFormat="false" ht="24" hidden="false" customHeight="true" outlineLevel="0" collapsed="false">
      <c r="A104" s="8"/>
      <c r="B104" s="8"/>
      <c r="C104" s="8"/>
      <c r="D104" s="8"/>
      <c r="E104" s="8"/>
      <c r="F104" s="8"/>
      <c r="G104" s="8"/>
    </row>
    <row r="105" customFormat="false" ht="24" hidden="false" customHeight="true" outlineLevel="0" collapsed="false">
      <c r="A105" s="7" t="s">
        <v>50</v>
      </c>
      <c r="B105" s="7"/>
      <c r="C105" s="7"/>
      <c r="D105" s="7"/>
      <c r="E105" s="7"/>
      <c r="F105" s="7"/>
      <c r="G105" s="25"/>
    </row>
    <row r="106" customFormat="false" ht="24" hidden="false" customHeight="true" outlineLevel="0" collapsed="false">
      <c r="A106" s="7" t="s">
        <v>10</v>
      </c>
      <c r="B106" s="7" t="s">
        <v>68</v>
      </c>
      <c r="C106" s="7" t="s">
        <v>69</v>
      </c>
      <c r="D106" s="7" t="s">
        <v>70</v>
      </c>
      <c r="E106" s="7"/>
      <c r="F106" s="7" t="s">
        <v>24</v>
      </c>
      <c r="G106" s="8"/>
    </row>
    <row r="107" customFormat="false" ht="24" hidden="false" customHeight="true" outlineLevel="0" collapsed="false">
      <c r="A107" s="9" t="s">
        <v>191</v>
      </c>
      <c r="B107" s="13" t="n">
        <f aca="false">D85</f>
        <v>0</v>
      </c>
      <c r="C107" s="13" t="n">
        <f aca="false">D99</f>
        <v>0</v>
      </c>
      <c r="D107" s="13" t="n">
        <f aca="false">D103</f>
        <v>0</v>
      </c>
      <c r="E107" s="13"/>
      <c r="F107" s="11" t="n">
        <f aca="false">SUM(B107:E107)</f>
        <v>0</v>
      </c>
      <c r="G107" s="8"/>
    </row>
    <row r="108" customFormat="false" ht="24" hidden="false" customHeight="true" outlineLevel="0" collapsed="false">
      <c r="A108" s="8"/>
      <c r="B108" s="8"/>
      <c r="C108" s="8"/>
      <c r="D108" s="8"/>
      <c r="E108" s="8"/>
      <c r="F108" s="8"/>
      <c r="G108" s="8"/>
    </row>
    <row r="109" customFormat="false" ht="24" hidden="false" customHeight="true" outlineLevel="0" collapsed="false">
      <c r="A109" s="5" t="s">
        <v>25</v>
      </c>
      <c r="B109" s="5"/>
      <c r="C109" s="5"/>
      <c r="D109" s="5"/>
      <c r="E109" s="5"/>
      <c r="F109" s="5"/>
      <c r="G109" s="5"/>
    </row>
    <row r="110" customFormat="false" ht="24" hidden="false" customHeight="true" outlineLevel="0" collapsed="false">
      <c r="A110" s="8"/>
      <c r="B110" s="8"/>
      <c r="C110" s="8"/>
      <c r="D110" s="8"/>
      <c r="E110" s="8"/>
      <c r="F110" s="8"/>
      <c r="G110" s="8"/>
    </row>
    <row r="111" customFormat="false" ht="24" hidden="false" customHeight="true" outlineLevel="0" collapsed="false">
      <c r="A111" s="7" t="s">
        <v>25</v>
      </c>
      <c r="B111" s="7"/>
      <c r="C111" s="7"/>
      <c r="D111" s="7"/>
      <c r="E111" s="7"/>
      <c r="F111" s="8"/>
      <c r="G111" s="8"/>
    </row>
    <row r="112" customFormat="false" ht="24" hidden="false" customHeight="true" outlineLevel="0" collapsed="false">
      <c r="A112" s="7" t="s">
        <v>10</v>
      </c>
      <c r="B112" s="7" t="s">
        <v>71</v>
      </c>
      <c r="C112" s="7" t="s">
        <v>72</v>
      </c>
      <c r="D112" s="7" t="s">
        <v>73</v>
      </c>
      <c r="E112" s="7" t="s">
        <v>24</v>
      </c>
      <c r="F112" s="8"/>
      <c r="G112" s="8"/>
    </row>
    <row r="113" customFormat="false" ht="24" hidden="false" customHeight="true" outlineLevel="0" collapsed="false">
      <c r="A113" s="9" t="s">
        <v>191</v>
      </c>
      <c r="B113" s="13" t="n">
        <f aca="false">E43</f>
        <v>0</v>
      </c>
      <c r="C113" s="13" t="n">
        <f aca="false">D69</f>
        <v>0</v>
      </c>
      <c r="D113" s="13" t="n">
        <f aca="false">F107</f>
        <v>0</v>
      </c>
      <c r="E113" s="11" t="n">
        <f aca="false">SUM(B113:D113)</f>
        <v>0</v>
      </c>
      <c r="F113" s="8"/>
      <c r="G113" s="8"/>
    </row>
    <row r="114" customFormat="false" ht="24" hidden="false" customHeight="true" outlineLevel="0" collapsed="false">
      <c r="A114" s="8"/>
      <c r="B114" s="8"/>
      <c r="C114" s="8"/>
      <c r="D114" s="8"/>
      <c r="E114" s="8"/>
      <c r="F114" s="8"/>
      <c r="G114" s="8"/>
    </row>
    <row r="115" customFormat="false" ht="24" hidden="false" customHeight="true" outlineLevel="0" collapsed="false">
      <c r="A115" s="5" t="s">
        <v>74</v>
      </c>
      <c r="B115" s="5"/>
      <c r="C115" s="5"/>
      <c r="D115" s="5"/>
      <c r="E115" s="5"/>
      <c r="F115" s="5"/>
      <c r="G115" s="5"/>
    </row>
    <row r="116" customFormat="false" ht="24" hidden="false" customHeight="true" outlineLevel="0" collapsed="false">
      <c r="A116" s="8"/>
      <c r="B116" s="8"/>
      <c r="C116" s="8"/>
      <c r="D116" s="8"/>
      <c r="E116" s="8"/>
      <c r="F116" s="8"/>
      <c r="G116" s="8"/>
    </row>
    <row r="117" customFormat="false" ht="26.25" hidden="false" customHeight="true" outlineLevel="0" collapsed="false">
      <c r="A117" s="6" t="s">
        <v>75</v>
      </c>
      <c r="B117" s="6"/>
      <c r="C117" s="8"/>
      <c r="D117" s="8"/>
      <c r="E117" s="8"/>
      <c r="F117" s="8"/>
      <c r="G117" s="8"/>
    </row>
    <row r="118" customFormat="false" ht="24" hidden="false" customHeight="true" outlineLevel="0" collapsed="false">
      <c r="A118" s="7" t="s">
        <v>76</v>
      </c>
      <c r="B118" s="7" t="s">
        <v>12</v>
      </c>
      <c r="C118" s="8"/>
      <c r="D118" s="8"/>
      <c r="E118" s="8"/>
      <c r="F118" s="8"/>
      <c r="G118" s="8"/>
    </row>
    <row r="119" customFormat="false" ht="24" hidden="false" customHeight="true" outlineLevel="0" collapsed="false">
      <c r="A119" s="26" t="s">
        <v>77</v>
      </c>
      <c r="B119" s="14" t="n">
        <f aca="false">'GACED-demais'!G27</f>
        <v>0.502047327838341</v>
      </c>
      <c r="C119" s="8"/>
      <c r="D119" s="8"/>
      <c r="E119" s="8"/>
      <c r="F119" s="8"/>
      <c r="G119" s="8"/>
    </row>
    <row r="120" customFormat="false" ht="24" hidden="false" customHeight="true" outlineLevel="0" collapsed="false">
      <c r="A120" s="26" t="s">
        <v>78</v>
      </c>
      <c r="B120" s="14" t="n">
        <f aca="false">B119*45%</f>
        <v>0.225921297527253</v>
      </c>
      <c r="C120" s="8"/>
      <c r="D120" s="8"/>
      <c r="E120" s="8"/>
      <c r="F120" s="8"/>
      <c r="G120" s="8"/>
    </row>
    <row r="121" customFormat="false" ht="24" hidden="false" customHeight="true" outlineLevel="0" collapsed="false">
      <c r="A121" s="26" t="s">
        <v>79</v>
      </c>
      <c r="B121" s="14" t="n">
        <f aca="false">B119*55%</f>
        <v>0.276126030311087</v>
      </c>
      <c r="C121" s="8"/>
      <c r="D121" s="8"/>
      <c r="E121" s="8"/>
      <c r="F121" s="8"/>
      <c r="G121" s="8"/>
    </row>
    <row r="122" customFormat="false" ht="32.25" hidden="false" customHeight="true" outlineLevel="0" collapsed="false">
      <c r="A122" s="26" t="s">
        <v>80</v>
      </c>
      <c r="B122" s="14" t="n">
        <f aca="false">'GACED-demais'!G26</f>
        <v>0.0171231055570327</v>
      </c>
      <c r="C122" s="8"/>
      <c r="D122" s="8"/>
      <c r="E122" s="8"/>
      <c r="F122" s="8"/>
      <c r="G122" s="8"/>
    </row>
    <row r="123" customFormat="false" ht="30" hidden="false" customHeight="true" outlineLevel="0" collapsed="false">
      <c r="A123" s="26" t="s">
        <v>81</v>
      </c>
      <c r="B123" s="14" t="n">
        <f aca="false">'GACED-demais'!H28</f>
        <v>0.480829566604626</v>
      </c>
      <c r="C123" s="8"/>
      <c r="D123" s="8"/>
      <c r="E123" s="8"/>
      <c r="F123" s="8"/>
      <c r="G123" s="8"/>
    </row>
    <row r="124" customFormat="false" ht="24" hidden="false" customHeight="true" outlineLevel="0" collapsed="false">
      <c r="A124" s="7" t="s">
        <v>46</v>
      </c>
      <c r="B124" s="27" t="n">
        <f aca="false">SUM(B120:B123)</f>
        <v>1</v>
      </c>
      <c r="C124" s="8"/>
      <c r="D124" s="8"/>
      <c r="E124" s="8"/>
      <c r="F124" s="8"/>
      <c r="G124" s="8"/>
    </row>
    <row r="125" customFormat="false" ht="24" hidden="false" customHeight="true" outlineLevel="0" collapsed="false">
      <c r="A125" s="8"/>
      <c r="B125" s="8"/>
      <c r="C125" s="8"/>
      <c r="D125" s="8"/>
      <c r="E125" s="8"/>
      <c r="F125" s="8"/>
      <c r="G125" s="8"/>
    </row>
    <row r="126" customFormat="false" ht="24" hidden="false" customHeight="true" outlineLevel="0" collapsed="false">
      <c r="A126" s="12" t="s">
        <v>82</v>
      </c>
      <c r="B126" s="12"/>
      <c r="C126" s="12"/>
      <c r="D126" s="12"/>
      <c r="E126" s="12"/>
      <c r="F126" s="12"/>
      <c r="G126" s="12"/>
    </row>
    <row r="127" customFormat="false" ht="24" hidden="false" customHeight="true" outlineLevel="0" collapsed="false">
      <c r="A127" s="8"/>
      <c r="B127" s="8"/>
      <c r="C127" s="8"/>
      <c r="D127" s="8"/>
      <c r="E127" s="8"/>
      <c r="F127" s="8"/>
      <c r="G127" s="8"/>
    </row>
    <row r="128" customFormat="false" ht="24" hidden="false" customHeight="true" outlineLevel="0" collapsed="false">
      <c r="A128" s="7" t="s">
        <v>83</v>
      </c>
      <c r="B128" s="7"/>
      <c r="C128" s="7"/>
      <c r="D128" s="7"/>
      <c r="E128" s="8"/>
      <c r="F128" s="8"/>
      <c r="G128" s="8"/>
    </row>
    <row r="129" customFormat="false" ht="30" hidden="false" customHeight="true" outlineLevel="0" collapsed="false">
      <c r="A129" s="7" t="s">
        <v>10</v>
      </c>
      <c r="B129" s="7" t="s">
        <v>11</v>
      </c>
      <c r="C129" s="6" t="s">
        <v>28</v>
      </c>
      <c r="D129" s="7" t="s">
        <v>18</v>
      </c>
      <c r="E129" s="8"/>
      <c r="F129" s="8"/>
      <c r="G129" s="8"/>
    </row>
    <row r="130" customFormat="false" ht="24" hidden="false" customHeight="true" outlineLevel="0" collapsed="false">
      <c r="A130" s="9" t="s">
        <v>191</v>
      </c>
      <c r="B130" s="13" t="n">
        <f aca="false">G23+(E113-D61)</f>
        <v>0</v>
      </c>
      <c r="C130" s="9" t="n">
        <v>12</v>
      </c>
      <c r="D130" s="11" t="n">
        <f aca="false">B130/C130</f>
        <v>0</v>
      </c>
      <c r="E130" s="8"/>
      <c r="F130" s="8"/>
      <c r="G130" s="8"/>
    </row>
    <row r="131" customFormat="false" ht="24" hidden="false" customHeight="true" outlineLevel="0" collapsed="false">
      <c r="A131" s="8"/>
      <c r="B131" s="28"/>
      <c r="C131" s="8"/>
      <c r="D131" s="29"/>
      <c r="E131" s="8"/>
      <c r="F131" s="8"/>
      <c r="G131" s="8"/>
    </row>
    <row r="132" customFormat="false" ht="24" hidden="false" customHeight="true" outlineLevel="0" collapsed="false">
      <c r="A132" s="30" t="s">
        <v>84</v>
      </c>
      <c r="B132" s="30"/>
      <c r="C132" s="30"/>
      <c r="D132" s="30"/>
      <c r="E132" s="30"/>
      <c r="F132" s="8"/>
      <c r="G132" s="8"/>
    </row>
    <row r="133" customFormat="false" ht="24" hidden="false" customHeight="true" outlineLevel="0" collapsed="false">
      <c r="A133" s="7" t="s">
        <v>10</v>
      </c>
      <c r="B133" s="7" t="s">
        <v>11</v>
      </c>
      <c r="C133" s="6" t="s">
        <v>12</v>
      </c>
      <c r="D133" s="6" t="s">
        <v>28</v>
      </c>
      <c r="E133" s="7" t="s">
        <v>18</v>
      </c>
      <c r="F133" s="8"/>
      <c r="G133" s="8"/>
    </row>
    <row r="134" customFormat="false" ht="24" hidden="false" customHeight="true" outlineLevel="0" collapsed="false">
      <c r="A134" s="61" t="str">
        <f aca="false">A130</f>
        <v>RECEPCIONISTA (40h semanais)</v>
      </c>
      <c r="B134" s="31" t="n">
        <f aca="false">D65</f>
        <v>0</v>
      </c>
      <c r="C134" s="32" t="n">
        <v>0.4</v>
      </c>
      <c r="D134" s="33" t="n">
        <v>0.0833</v>
      </c>
      <c r="E134" s="34" t="n">
        <f aca="false">B134*C134*D134</f>
        <v>0</v>
      </c>
      <c r="F134" s="8"/>
      <c r="G134" s="8"/>
    </row>
    <row r="135" customFormat="false" ht="24" hidden="false" customHeight="true" outlineLevel="0" collapsed="false">
      <c r="A135" s="8"/>
      <c r="B135" s="8"/>
      <c r="C135" s="8"/>
      <c r="D135" s="8"/>
      <c r="E135" s="8"/>
      <c r="F135" s="8"/>
      <c r="G135" s="8"/>
    </row>
    <row r="136" customFormat="false" ht="24" hidden="false" customHeight="true" outlineLevel="0" collapsed="false">
      <c r="A136" s="8"/>
      <c r="B136" s="8"/>
      <c r="C136" s="8"/>
      <c r="D136" s="8"/>
      <c r="E136" s="8"/>
      <c r="F136" s="8"/>
      <c r="G136" s="8"/>
    </row>
    <row r="137" customFormat="false" ht="24" hidden="false" customHeight="true" outlineLevel="0" collapsed="false">
      <c r="A137" s="7" t="s">
        <v>85</v>
      </c>
      <c r="B137" s="7"/>
      <c r="C137" s="7"/>
      <c r="D137" s="7"/>
      <c r="E137" s="8"/>
      <c r="F137" s="8"/>
      <c r="G137" s="8"/>
    </row>
    <row r="138" customFormat="false" ht="24" hidden="false" customHeight="true" outlineLevel="0" collapsed="false">
      <c r="A138" s="7" t="s">
        <v>10</v>
      </c>
      <c r="B138" s="7" t="s">
        <v>11</v>
      </c>
      <c r="C138" s="7" t="s">
        <v>12</v>
      </c>
      <c r="D138" s="7" t="s">
        <v>18</v>
      </c>
      <c r="E138" s="8"/>
      <c r="F138" s="8"/>
      <c r="G138" s="8"/>
    </row>
    <row r="139" customFormat="false" ht="24" hidden="false" customHeight="true" outlineLevel="0" collapsed="false">
      <c r="A139" s="9" t="s">
        <v>191</v>
      </c>
      <c r="B139" s="13" t="n">
        <f aca="false">D130+E134</f>
        <v>0</v>
      </c>
      <c r="C139" s="14" t="n">
        <f aca="false">$B$120</f>
        <v>0.225921297527253</v>
      </c>
      <c r="D139" s="11" t="n">
        <f aca="false">B139*C139</f>
        <v>0</v>
      </c>
      <c r="E139" s="8"/>
      <c r="F139" s="8"/>
      <c r="G139" s="8"/>
    </row>
    <row r="140" customFormat="false" ht="24" hidden="false" customHeight="true" outlineLevel="0" collapsed="false">
      <c r="A140" s="8"/>
      <c r="B140" s="8"/>
      <c r="C140" s="8"/>
      <c r="D140" s="8"/>
      <c r="E140" s="8"/>
      <c r="F140" s="8"/>
      <c r="G140" s="8"/>
    </row>
    <row r="141" customFormat="false" ht="24" hidden="false" customHeight="true" outlineLevel="0" collapsed="false">
      <c r="A141" s="12" t="s">
        <v>86</v>
      </c>
      <c r="B141" s="12"/>
      <c r="C141" s="12"/>
      <c r="D141" s="12"/>
      <c r="E141" s="12"/>
      <c r="F141" s="12"/>
      <c r="G141" s="12"/>
    </row>
    <row r="142" customFormat="false" ht="24" hidden="false" customHeight="true" outlineLevel="0" collapsed="false">
      <c r="A142" s="8"/>
      <c r="B142" s="8"/>
      <c r="C142" s="8"/>
      <c r="D142" s="8"/>
      <c r="E142" s="8"/>
      <c r="F142" s="8"/>
      <c r="G142" s="8"/>
    </row>
    <row r="143" customFormat="false" ht="24" hidden="false" customHeight="true" outlineLevel="0" collapsed="false">
      <c r="A143" s="7" t="s">
        <v>87</v>
      </c>
      <c r="B143" s="7"/>
      <c r="C143" s="7"/>
      <c r="D143" s="7"/>
      <c r="E143" s="8"/>
      <c r="F143" s="8"/>
      <c r="G143" s="8"/>
    </row>
    <row r="144" customFormat="false" ht="33" hidden="false" customHeight="true" outlineLevel="0" collapsed="false">
      <c r="A144" s="7" t="s">
        <v>10</v>
      </c>
      <c r="B144" s="7" t="s">
        <v>11</v>
      </c>
      <c r="C144" s="6" t="s">
        <v>28</v>
      </c>
      <c r="D144" s="7" t="s">
        <v>18</v>
      </c>
      <c r="E144" s="8"/>
      <c r="F144" s="8"/>
      <c r="G144" s="8"/>
    </row>
    <row r="145" customFormat="false" ht="24" hidden="false" customHeight="true" outlineLevel="0" collapsed="false">
      <c r="A145" s="9" t="s">
        <v>191</v>
      </c>
      <c r="B145" s="13" t="n">
        <f aca="false">((G23+E113)/30)*7</f>
        <v>0</v>
      </c>
      <c r="C145" s="9" t="n">
        <v>12</v>
      </c>
      <c r="D145" s="11" t="n">
        <f aca="false">B145/C145</f>
        <v>0</v>
      </c>
      <c r="E145" s="8"/>
      <c r="F145" s="8"/>
      <c r="G145" s="8"/>
    </row>
    <row r="146" customFormat="false" ht="24" hidden="false" customHeight="true" outlineLevel="0" collapsed="false">
      <c r="A146" s="8"/>
      <c r="B146" s="8"/>
      <c r="C146" s="8"/>
      <c r="D146" s="8"/>
      <c r="E146" s="8"/>
      <c r="F146" s="8"/>
      <c r="G146" s="8"/>
    </row>
    <row r="147" customFormat="false" ht="31.5" hidden="false" customHeight="true" outlineLevel="0" collapsed="false">
      <c r="A147" s="6" t="s">
        <v>184</v>
      </c>
      <c r="B147" s="6"/>
      <c r="C147" s="6"/>
      <c r="D147" s="6"/>
      <c r="E147" s="8"/>
      <c r="F147" s="8"/>
      <c r="G147" s="8"/>
    </row>
    <row r="148" customFormat="false" ht="34.5" hidden="false" customHeight="true" outlineLevel="0" collapsed="false">
      <c r="A148" s="7" t="s">
        <v>10</v>
      </c>
      <c r="B148" s="7" t="s">
        <v>11</v>
      </c>
      <c r="C148" s="6" t="s">
        <v>89</v>
      </c>
      <c r="D148" s="7" t="s">
        <v>18</v>
      </c>
      <c r="E148" s="8"/>
      <c r="F148" s="8"/>
      <c r="G148" s="8"/>
    </row>
    <row r="149" customFormat="false" ht="24" hidden="false" customHeight="true" outlineLevel="0" collapsed="false">
      <c r="A149" s="9" t="s">
        <v>191</v>
      </c>
      <c r="B149" s="13" t="n">
        <f aca="false">D65</f>
        <v>0</v>
      </c>
      <c r="C149" s="24" t="n">
        <v>0.4</v>
      </c>
      <c r="D149" s="11" t="n">
        <f aca="false">B149*C149</f>
        <v>0</v>
      </c>
      <c r="E149" s="8"/>
      <c r="F149" s="8"/>
      <c r="G149" s="8"/>
    </row>
    <row r="150" customFormat="false" ht="24" hidden="false" customHeight="true" outlineLevel="0" collapsed="false">
      <c r="A150" s="8"/>
      <c r="B150" s="8"/>
      <c r="C150" s="8"/>
      <c r="D150" s="8"/>
      <c r="E150" s="8"/>
      <c r="F150" s="8"/>
      <c r="G150" s="8"/>
    </row>
    <row r="151" customFormat="false" ht="24" hidden="false" customHeight="true" outlineLevel="0" collapsed="false">
      <c r="A151" s="7" t="s">
        <v>90</v>
      </c>
      <c r="B151" s="7"/>
      <c r="C151" s="7"/>
      <c r="D151" s="7"/>
      <c r="E151" s="8"/>
      <c r="F151" s="8"/>
      <c r="G151" s="8"/>
    </row>
    <row r="152" customFormat="false" ht="24" hidden="false" customHeight="true" outlineLevel="0" collapsed="false">
      <c r="A152" s="7" t="s">
        <v>10</v>
      </c>
      <c r="B152" s="7" t="s">
        <v>11</v>
      </c>
      <c r="C152" s="7" t="s">
        <v>12</v>
      </c>
      <c r="D152" s="7" t="s">
        <v>18</v>
      </c>
      <c r="E152" s="8"/>
      <c r="F152" s="8"/>
      <c r="G152" s="8"/>
    </row>
    <row r="153" customFormat="false" ht="24" hidden="false" customHeight="true" outlineLevel="0" collapsed="false">
      <c r="A153" s="9" t="s">
        <v>191</v>
      </c>
      <c r="B153" s="13" t="n">
        <f aca="false">D145+D149</f>
        <v>0</v>
      </c>
      <c r="C153" s="14" t="n">
        <f aca="false">$B$121</f>
        <v>0.276126030311087</v>
      </c>
      <c r="D153" s="11" t="n">
        <f aca="false">B153*C153</f>
        <v>0</v>
      </c>
      <c r="E153" s="8"/>
      <c r="F153" s="8"/>
      <c r="G153" s="8"/>
    </row>
    <row r="154" customFormat="false" ht="24" hidden="false" customHeight="true" outlineLevel="0" collapsed="false">
      <c r="A154" s="8"/>
      <c r="B154" s="8"/>
      <c r="C154" s="8"/>
      <c r="D154" s="8"/>
      <c r="E154" s="8"/>
      <c r="F154" s="8"/>
      <c r="G154" s="8"/>
    </row>
    <row r="155" customFormat="false" ht="24" hidden="false" customHeight="true" outlineLevel="0" collapsed="false">
      <c r="A155" s="12" t="s">
        <v>91</v>
      </c>
      <c r="B155" s="12"/>
      <c r="C155" s="12"/>
      <c r="D155" s="12"/>
      <c r="E155" s="12"/>
      <c r="F155" s="12"/>
      <c r="G155" s="12"/>
    </row>
    <row r="156" customFormat="false" ht="20.25" hidden="false" customHeight="true" outlineLevel="0" collapsed="false">
      <c r="A156" s="8"/>
      <c r="B156" s="8"/>
      <c r="C156" s="8"/>
      <c r="D156" s="8"/>
      <c r="E156" s="8"/>
      <c r="F156" s="8"/>
      <c r="G156" s="8"/>
    </row>
    <row r="157" customFormat="false" ht="24" hidden="false" customHeight="true" outlineLevel="0" collapsed="false">
      <c r="A157" s="7" t="s">
        <v>92</v>
      </c>
      <c r="B157" s="7"/>
      <c r="C157" s="7"/>
      <c r="D157" s="7"/>
      <c r="E157" s="7"/>
      <c r="F157" s="8"/>
      <c r="G157" s="8"/>
    </row>
    <row r="158" customFormat="false" ht="46.5" hidden="false" customHeight="true" outlineLevel="0" collapsed="false">
      <c r="A158" s="7" t="s">
        <v>10</v>
      </c>
      <c r="B158" s="6" t="s">
        <v>93</v>
      </c>
      <c r="C158" s="6" t="s">
        <v>94</v>
      </c>
      <c r="D158" s="6" t="s">
        <v>95</v>
      </c>
      <c r="E158" s="7" t="s">
        <v>18</v>
      </c>
      <c r="F158" s="8"/>
      <c r="G158" s="8"/>
    </row>
    <row r="159" customFormat="false" ht="24" hidden="false" customHeight="true" outlineLevel="0" collapsed="false">
      <c r="A159" s="9" t="s">
        <v>191</v>
      </c>
      <c r="B159" s="35" t="n">
        <f aca="false">-D31</f>
        <v>-0</v>
      </c>
      <c r="C159" s="35" t="n">
        <f aca="false">-D35</f>
        <v>-0</v>
      </c>
      <c r="D159" s="35" t="n">
        <f aca="false">-E39</f>
        <v>-0</v>
      </c>
      <c r="E159" s="36" t="n">
        <f aca="false">SUM(B159:D159)</f>
        <v>0</v>
      </c>
      <c r="F159" s="8"/>
      <c r="G159" s="8"/>
    </row>
    <row r="160" customFormat="false" ht="24" hidden="false" customHeight="true" outlineLevel="0" collapsed="false">
      <c r="A160" s="8"/>
      <c r="B160" s="8"/>
      <c r="C160" s="8"/>
      <c r="D160" s="8"/>
      <c r="E160" s="8"/>
      <c r="F160" s="8"/>
      <c r="G160" s="8"/>
    </row>
    <row r="161" customFormat="false" ht="24" hidden="false" customHeight="true" outlineLevel="0" collapsed="false">
      <c r="A161" s="7" t="s">
        <v>96</v>
      </c>
      <c r="B161" s="7"/>
      <c r="C161" s="7"/>
      <c r="D161" s="7"/>
      <c r="E161" s="8"/>
      <c r="F161" s="8"/>
      <c r="G161" s="8"/>
    </row>
    <row r="162" customFormat="false" ht="24" hidden="false" customHeight="true" outlineLevel="0" collapsed="false">
      <c r="A162" s="7" t="s">
        <v>10</v>
      </c>
      <c r="B162" s="7" t="s">
        <v>97</v>
      </c>
      <c r="C162" s="7" t="s">
        <v>12</v>
      </c>
      <c r="D162" s="7" t="s">
        <v>18</v>
      </c>
      <c r="E162" s="8"/>
      <c r="F162" s="8"/>
      <c r="G162" s="8"/>
    </row>
    <row r="163" customFormat="false" ht="24" hidden="false" customHeight="true" outlineLevel="0" collapsed="false">
      <c r="A163" s="9" t="s">
        <v>191</v>
      </c>
      <c r="B163" s="35" t="n">
        <f aca="false">E159</f>
        <v>0</v>
      </c>
      <c r="C163" s="14" t="n">
        <f aca="false">$B$122</f>
        <v>0.0171231055570327</v>
      </c>
      <c r="D163" s="36" t="n">
        <f aca="false">B163*C163</f>
        <v>0</v>
      </c>
      <c r="E163" s="8"/>
      <c r="F163" s="8"/>
      <c r="G163" s="8"/>
    </row>
    <row r="164" customFormat="false" ht="24" hidden="false" customHeight="true" outlineLevel="0" collapsed="false">
      <c r="A164" s="8"/>
      <c r="B164" s="8"/>
      <c r="C164" s="8"/>
      <c r="D164" s="8"/>
      <c r="E164" s="8"/>
      <c r="F164" s="8"/>
      <c r="G164" s="8"/>
    </row>
    <row r="165" customFormat="false" ht="24" hidden="false" customHeight="true" outlineLevel="0" collapsed="false">
      <c r="A165" s="5" t="s">
        <v>74</v>
      </c>
      <c r="B165" s="5"/>
      <c r="C165" s="5"/>
      <c r="D165" s="5"/>
      <c r="E165" s="5"/>
      <c r="F165" s="5"/>
      <c r="G165" s="5"/>
    </row>
    <row r="166" customFormat="false" ht="24" hidden="false" customHeight="true" outlineLevel="0" collapsed="false">
      <c r="A166" s="8"/>
      <c r="B166" s="8"/>
      <c r="C166" s="8"/>
      <c r="D166" s="8"/>
      <c r="E166" s="8"/>
      <c r="F166" s="8"/>
      <c r="G166" s="8"/>
    </row>
    <row r="167" customFormat="false" ht="24" hidden="false" customHeight="true" outlineLevel="0" collapsed="false">
      <c r="A167" s="7" t="s">
        <v>74</v>
      </c>
      <c r="B167" s="7"/>
      <c r="C167" s="7"/>
      <c r="D167" s="7"/>
      <c r="E167" s="7"/>
      <c r="F167" s="8"/>
      <c r="G167" s="8"/>
    </row>
    <row r="168" customFormat="false" ht="24" hidden="false" customHeight="true" outlineLevel="0" collapsed="false">
      <c r="A168" s="7" t="s">
        <v>10</v>
      </c>
      <c r="B168" s="7" t="s">
        <v>98</v>
      </c>
      <c r="C168" s="7" t="s">
        <v>99</v>
      </c>
      <c r="D168" s="7" t="s">
        <v>100</v>
      </c>
      <c r="E168" s="7" t="s">
        <v>24</v>
      </c>
      <c r="F168" s="8"/>
      <c r="G168" s="8"/>
    </row>
    <row r="169" customFormat="false" ht="24" hidden="false" customHeight="true" outlineLevel="0" collapsed="false">
      <c r="A169" s="9" t="s">
        <v>191</v>
      </c>
      <c r="B169" s="13" t="n">
        <f aca="false">D139</f>
        <v>0</v>
      </c>
      <c r="C169" s="13" t="n">
        <f aca="false">D153</f>
        <v>0</v>
      </c>
      <c r="D169" s="35" t="n">
        <f aca="false">D163</f>
        <v>0</v>
      </c>
      <c r="E169" s="11" t="n">
        <f aca="false">SUM(B169:D169)</f>
        <v>0</v>
      </c>
      <c r="F169" s="8"/>
      <c r="G169" s="8"/>
    </row>
    <row r="170" customFormat="false" ht="24" hidden="false" customHeight="true" outlineLevel="0" collapsed="false">
      <c r="A170" s="8"/>
      <c r="B170" s="8"/>
      <c r="C170" s="8"/>
      <c r="D170" s="8"/>
      <c r="E170" s="8"/>
      <c r="F170" s="8"/>
      <c r="G170" s="8"/>
    </row>
    <row r="171" customFormat="false" ht="24" hidden="false" customHeight="true" outlineLevel="0" collapsed="false">
      <c r="A171" s="5" t="s">
        <v>101</v>
      </c>
      <c r="B171" s="5"/>
      <c r="C171" s="5"/>
      <c r="D171" s="5"/>
      <c r="E171" s="5"/>
      <c r="F171" s="5"/>
      <c r="G171" s="5"/>
    </row>
    <row r="172" customFormat="false" ht="24" hidden="false" customHeight="true" outlineLevel="0" collapsed="false">
      <c r="A172" s="8"/>
      <c r="B172" s="8"/>
      <c r="C172" s="8"/>
      <c r="D172" s="8"/>
      <c r="E172" s="8"/>
      <c r="F172" s="8"/>
      <c r="G172" s="8"/>
    </row>
    <row r="173" customFormat="false" ht="24" hidden="false" customHeight="true" outlineLevel="0" collapsed="false">
      <c r="A173" s="6" t="s">
        <v>102</v>
      </c>
      <c r="B173" s="6"/>
      <c r="C173" s="6"/>
      <c r="D173" s="6"/>
      <c r="E173" s="6"/>
      <c r="F173" s="6"/>
      <c r="G173" s="6"/>
    </row>
    <row r="174" customFormat="false" ht="15" hidden="false" customHeight="true" outlineLevel="0" collapsed="false">
      <c r="A174" s="6" t="s">
        <v>103</v>
      </c>
      <c r="B174" s="6"/>
      <c r="C174" s="6"/>
      <c r="D174" s="6"/>
      <c r="E174" s="6"/>
      <c r="F174" s="6"/>
      <c r="G174" s="6"/>
    </row>
    <row r="175" customFormat="false" ht="24" hidden="false" customHeight="true" outlineLevel="0" collapsed="false">
      <c r="A175" s="6" t="s">
        <v>10</v>
      </c>
      <c r="B175" s="6" t="s">
        <v>104</v>
      </c>
      <c r="C175" s="6" t="s">
        <v>105</v>
      </c>
      <c r="D175" s="6" t="s">
        <v>106</v>
      </c>
      <c r="E175" s="6"/>
      <c r="F175" s="6" t="s">
        <v>107</v>
      </c>
      <c r="G175" s="6"/>
    </row>
    <row r="176" customFormat="false" ht="31.5" hidden="false" customHeight="true" outlineLevel="0" collapsed="false">
      <c r="A176" s="6"/>
      <c r="B176" s="6"/>
      <c r="C176" s="6"/>
      <c r="D176" s="6" t="s">
        <v>108</v>
      </c>
      <c r="E176" s="6" t="s">
        <v>109</v>
      </c>
      <c r="F176" s="6" t="s">
        <v>108</v>
      </c>
      <c r="G176" s="6" t="s">
        <v>109</v>
      </c>
    </row>
    <row r="177" customFormat="false" ht="24" hidden="false" customHeight="true" outlineLevel="0" collapsed="false">
      <c r="A177" s="26" t="s">
        <v>33</v>
      </c>
      <c r="B177" s="37" t="n">
        <v>1</v>
      </c>
      <c r="C177" s="26" t="n">
        <v>30</v>
      </c>
      <c r="D177" s="38" t="n">
        <v>0.5</v>
      </c>
      <c r="E177" s="39" t="n">
        <f aca="false">(B177*C177)*D177</f>
        <v>15</v>
      </c>
      <c r="F177" s="40" t="n">
        <f aca="false">(252/365)</f>
        <v>0.69041095890411</v>
      </c>
      <c r="G177" s="39" t="n">
        <f aca="false">(B177*C177)*F177</f>
        <v>20.7123287671233</v>
      </c>
    </row>
    <row r="178" customFormat="false" ht="24" hidden="false" customHeight="true" outlineLevel="0" collapsed="false">
      <c r="A178" s="26" t="s">
        <v>110</v>
      </c>
      <c r="B178" s="37" t="n">
        <v>1</v>
      </c>
      <c r="C178" s="26" t="n">
        <v>1</v>
      </c>
      <c r="D178" s="38" t="n">
        <v>1</v>
      </c>
      <c r="E178" s="39" t="n">
        <f aca="false">(B178*C178)*D178</f>
        <v>1</v>
      </c>
      <c r="F178" s="40" t="n">
        <v>1</v>
      </c>
      <c r="G178" s="39" t="n">
        <f aca="false">(B178*C178)*F178</f>
        <v>1</v>
      </c>
    </row>
    <row r="179" customFormat="false" ht="24" hidden="false" customHeight="true" outlineLevel="0" collapsed="false">
      <c r="A179" s="26" t="s">
        <v>111</v>
      </c>
      <c r="B179" s="37" t="n">
        <v>0.0922</v>
      </c>
      <c r="C179" s="26" t="n">
        <v>15</v>
      </c>
      <c r="D179" s="38" t="n">
        <v>0.5</v>
      </c>
      <c r="E179" s="39" t="n">
        <f aca="false">(B179*C179)*D179</f>
        <v>0.6915</v>
      </c>
      <c r="F179" s="40" t="n">
        <f aca="false">(252/365)</f>
        <v>0.69041095890411</v>
      </c>
      <c r="G179" s="39" t="n">
        <f aca="false">(B179*C179)*F179</f>
        <v>0.954838356164384</v>
      </c>
    </row>
    <row r="180" customFormat="false" ht="24" hidden="false" customHeight="true" outlineLevel="0" collapsed="false">
      <c r="A180" s="26" t="s">
        <v>112</v>
      </c>
      <c r="B180" s="37" t="n">
        <v>1</v>
      </c>
      <c r="C180" s="26" t="n">
        <v>5</v>
      </c>
      <c r="D180" s="38" t="n">
        <v>0.5</v>
      </c>
      <c r="E180" s="39" t="n">
        <f aca="false">(B180*C180)*D180</f>
        <v>2.5</v>
      </c>
      <c r="F180" s="40" t="n">
        <f aca="false">(252/365)</f>
        <v>0.69041095890411</v>
      </c>
      <c r="G180" s="39" t="n">
        <f aca="false">(B180*C180)*F180</f>
        <v>3.45205479452055</v>
      </c>
    </row>
    <row r="181" customFormat="false" ht="24" hidden="false" customHeight="true" outlineLevel="0" collapsed="false">
      <c r="A181" s="26" t="s">
        <v>113</v>
      </c>
      <c r="B181" s="37" t="n">
        <v>0.1344</v>
      </c>
      <c r="C181" s="26" t="n">
        <v>2</v>
      </c>
      <c r="D181" s="38" t="n">
        <v>1</v>
      </c>
      <c r="E181" s="39" t="n">
        <f aca="false">(B181*C181)*D181</f>
        <v>0.2688</v>
      </c>
      <c r="F181" s="40" t="n">
        <v>1</v>
      </c>
      <c r="G181" s="39" t="n">
        <f aca="false">(B181*C181)*F181</f>
        <v>0.2688</v>
      </c>
    </row>
    <row r="182" customFormat="false" ht="24" hidden="false" customHeight="true" outlineLevel="0" collapsed="false">
      <c r="A182" s="26" t="s">
        <v>114</v>
      </c>
      <c r="B182" s="37" t="n">
        <v>0.0305</v>
      </c>
      <c r="C182" s="26" t="n">
        <v>2</v>
      </c>
      <c r="D182" s="38" t="n">
        <v>0.5</v>
      </c>
      <c r="E182" s="39" t="n">
        <f aca="false">(B182*C182)*D182</f>
        <v>0.0305</v>
      </c>
      <c r="F182" s="40" t="n">
        <f aca="false">(252/365)</f>
        <v>0.69041095890411</v>
      </c>
      <c r="G182" s="39" t="n">
        <f aca="false">(B182*C182)*F182</f>
        <v>0.0421150684931507</v>
      </c>
    </row>
    <row r="183" customFormat="false" ht="24" hidden="false" customHeight="true" outlineLevel="0" collapsed="false">
      <c r="A183" s="26" t="s">
        <v>115</v>
      </c>
      <c r="B183" s="37" t="n">
        <v>0.0118</v>
      </c>
      <c r="C183" s="26" t="n">
        <v>3</v>
      </c>
      <c r="D183" s="38" t="n">
        <v>0.5</v>
      </c>
      <c r="E183" s="39" t="n">
        <f aca="false">(B183*C183)*D183</f>
        <v>0.0177</v>
      </c>
      <c r="F183" s="40" t="n">
        <v>1</v>
      </c>
      <c r="G183" s="39" t="n">
        <f aca="false">(B183*C183)*F183</f>
        <v>0.0354</v>
      </c>
    </row>
    <row r="184" customFormat="false" ht="24" hidden="false" customHeight="true" outlineLevel="0" collapsed="false">
      <c r="A184" s="26" t="s">
        <v>116</v>
      </c>
      <c r="B184" s="37" t="n">
        <v>0.02</v>
      </c>
      <c r="C184" s="26" t="n">
        <v>1</v>
      </c>
      <c r="D184" s="38" t="n">
        <v>1</v>
      </c>
      <c r="E184" s="39" t="n">
        <f aca="false">(B184*C184)*D184</f>
        <v>0.02</v>
      </c>
      <c r="F184" s="40" t="n">
        <v>1</v>
      </c>
      <c r="G184" s="39" t="n">
        <f aca="false">(B184*C184)*F184</f>
        <v>0.02</v>
      </c>
    </row>
    <row r="185" customFormat="false" ht="24" hidden="false" customHeight="true" outlineLevel="0" collapsed="false">
      <c r="A185" s="26" t="s">
        <v>117</v>
      </c>
      <c r="B185" s="37" t="n">
        <v>0.004</v>
      </c>
      <c r="C185" s="26" t="n">
        <v>1</v>
      </c>
      <c r="D185" s="38" t="n">
        <v>1</v>
      </c>
      <c r="E185" s="39" t="n">
        <f aca="false">(B185*C185)*D185</f>
        <v>0.004</v>
      </c>
      <c r="F185" s="40" t="n">
        <v>1</v>
      </c>
      <c r="G185" s="39" t="n">
        <f aca="false">(B185*C185)*F185</f>
        <v>0.004</v>
      </c>
    </row>
    <row r="186" customFormat="false" ht="24" hidden="false" customHeight="true" outlineLevel="0" collapsed="false">
      <c r="A186" s="26" t="s">
        <v>118</v>
      </c>
      <c r="B186" s="37" t="n">
        <v>0.0143</v>
      </c>
      <c r="C186" s="26" t="n">
        <v>20</v>
      </c>
      <c r="D186" s="38" t="n">
        <v>0.5</v>
      </c>
      <c r="E186" s="39" t="n">
        <f aca="false">(B186*C186)*D186</f>
        <v>0.143</v>
      </c>
      <c r="F186" s="40" t="n">
        <f aca="false">(252/365)</f>
        <v>0.69041095890411</v>
      </c>
      <c r="G186" s="39" t="n">
        <f aca="false">(B186*C186)*F186</f>
        <v>0.197457534246575</v>
      </c>
    </row>
    <row r="187" customFormat="false" ht="24" hidden="false" customHeight="true" outlineLevel="0" collapsed="false">
      <c r="A187" s="26" t="s">
        <v>119</v>
      </c>
      <c r="B187" s="37" t="n">
        <v>0.0197</v>
      </c>
      <c r="C187" s="26" t="n">
        <v>180</v>
      </c>
      <c r="D187" s="38" t="n">
        <v>0.5</v>
      </c>
      <c r="E187" s="39" t="n">
        <f aca="false">(B187*C187)*D187</f>
        <v>1.773</v>
      </c>
      <c r="F187" s="40" t="n">
        <f aca="false">(252/365)</f>
        <v>0.69041095890411</v>
      </c>
      <c r="G187" s="39" t="n">
        <f aca="false">(B187*C187)*F187</f>
        <v>2.44819726027397</v>
      </c>
    </row>
    <row r="188" customFormat="false" ht="24" hidden="false" customHeight="true" outlineLevel="0" collapsed="false">
      <c r="A188" s="26" t="s">
        <v>120</v>
      </c>
      <c r="B188" s="37" t="n">
        <v>0.0016</v>
      </c>
      <c r="C188" s="26" t="n">
        <v>6</v>
      </c>
      <c r="D188" s="38" t="n">
        <v>1</v>
      </c>
      <c r="E188" s="39" t="n">
        <f aca="false">(B188*C188)*D188</f>
        <v>0.0096</v>
      </c>
      <c r="F188" s="40" t="n">
        <v>1</v>
      </c>
      <c r="G188" s="39" t="n">
        <f aca="false">(B188*C188)*F188</f>
        <v>0.0096</v>
      </c>
    </row>
    <row r="189" customFormat="false" ht="24" hidden="false" customHeight="true" outlineLevel="0" collapsed="false">
      <c r="A189" s="8"/>
      <c r="B189" s="8"/>
      <c r="C189" s="8"/>
      <c r="D189" s="8"/>
      <c r="E189" s="8"/>
      <c r="F189" s="8"/>
      <c r="G189" s="8"/>
    </row>
    <row r="190" customFormat="false" ht="24" hidden="false" customHeight="true" outlineLevel="0" collapsed="false">
      <c r="A190" s="6" t="s">
        <v>121</v>
      </c>
      <c r="B190" s="6"/>
      <c r="C190" s="6"/>
      <c r="D190" s="6"/>
      <c r="E190" s="8"/>
      <c r="F190" s="8"/>
      <c r="G190" s="8"/>
    </row>
    <row r="191" customFormat="false" ht="24" hidden="false" customHeight="true" outlineLevel="0" collapsed="false">
      <c r="A191" s="6" t="s">
        <v>122</v>
      </c>
      <c r="B191" s="6" t="s">
        <v>192</v>
      </c>
      <c r="C191" s="6"/>
      <c r="D191" s="6"/>
      <c r="E191" s="8"/>
      <c r="F191" s="8"/>
      <c r="G191" s="8"/>
    </row>
    <row r="192" customFormat="false" ht="26.25" hidden="false" customHeight="true" outlineLevel="0" collapsed="false">
      <c r="A192" s="6"/>
      <c r="B192" s="6" t="s">
        <v>124</v>
      </c>
      <c r="C192" s="6" t="s">
        <v>125</v>
      </c>
      <c r="D192" s="6" t="s">
        <v>126</v>
      </c>
      <c r="E192" s="8"/>
      <c r="F192" s="8"/>
      <c r="G192" s="8"/>
    </row>
    <row r="193" customFormat="false" ht="24" hidden="false" customHeight="true" outlineLevel="0" collapsed="false">
      <c r="A193" s="26" t="s">
        <v>33</v>
      </c>
      <c r="B193" s="37" t="n">
        <f aca="false">E177</f>
        <v>15</v>
      </c>
      <c r="C193" s="37" t="n">
        <f aca="false">E177</f>
        <v>15</v>
      </c>
      <c r="D193" s="37" t="n">
        <f aca="false">G177</f>
        <v>20.7123287671233</v>
      </c>
      <c r="E193" s="8"/>
      <c r="F193" s="8"/>
      <c r="G193" s="8"/>
    </row>
    <row r="194" customFormat="false" ht="24" hidden="false" customHeight="true" outlineLevel="0" collapsed="false">
      <c r="A194" s="26" t="s">
        <v>110</v>
      </c>
      <c r="B194" s="37" t="n">
        <f aca="false">E178</f>
        <v>1</v>
      </c>
      <c r="C194" s="37" t="n">
        <f aca="false">E178</f>
        <v>1</v>
      </c>
      <c r="D194" s="37" t="n">
        <f aca="false">G178</f>
        <v>1</v>
      </c>
      <c r="E194" s="8"/>
      <c r="F194" s="8"/>
      <c r="G194" s="8"/>
    </row>
    <row r="195" customFormat="false" ht="24" hidden="false" customHeight="true" outlineLevel="0" collapsed="false">
      <c r="A195" s="26" t="s">
        <v>111</v>
      </c>
      <c r="B195" s="37" t="n">
        <f aca="false">E179</f>
        <v>0.6915</v>
      </c>
      <c r="C195" s="37" t="n">
        <f aca="false">E179</f>
        <v>0.6915</v>
      </c>
      <c r="D195" s="37" t="n">
        <f aca="false">G179</f>
        <v>0.954838356164384</v>
      </c>
      <c r="E195" s="8"/>
      <c r="F195" s="8"/>
      <c r="G195" s="8"/>
    </row>
    <row r="196" customFormat="false" ht="24" hidden="false" customHeight="true" outlineLevel="0" collapsed="false">
      <c r="A196" s="26" t="s">
        <v>112</v>
      </c>
      <c r="B196" s="37" t="n">
        <f aca="false">E180</f>
        <v>2.5</v>
      </c>
      <c r="C196" s="37" t="n">
        <f aca="false">E180</f>
        <v>2.5</v>
      </c>
      <c r="D196" s="37" t="n">
        <f aca="false">G180</f>
        <v>3.45205479452055</v>
      </c>
      <c r="E196" s="16"/>
      <c r="F196" s="16"/>
      <c r="G196" s="16"/>
    </row>
    <row r="197" customFormat="false" ht="24" hidden="false" customHeight="true" outlineLevel="0" collapsed="false">
      <c r="A197" s="26" t="s">
        <v>113</v>
      </c>
      <c r="B197" s="37" t="n">
        <f aca="false">E181</f>
        <v>0.2688</v>
      </c>
      <c r="C197" s="37" t="n">
        <f aca="false">E181</f>
        <v>0.2688</v>
      </c>
      <c r="D197" s="37" t="n">
        <f aca="false">G181</f>
        <v>0.2688</v>
      </c>
      <c r="E197" s="16"/>
      <c r="F197" s="16"/>
      <c r="G197" s="16"/>
    </row>
    <row r="198" customFormat="false" ht="24" hidden="false" customHeight="true" outlineLevel="0" collapsed="false">
      <c r="A198" s="26" t="s">
        <v>114</v>
      </c>
      <c r="B198" s="37" t="n">
        <f aca="false">E182</f>
        <v>0.0305</v>
      </c>
      <c r="C198" s="37" t="n">
        <f aca="false">E182</f>
        <v>0.0305</v>
      </c>
      <c r="D198" s="37" t="n">
        <f aca="false">G182</f>
        <v>0.0421150684931507</v>
      </c>
      <c r="E198" s="16"/>
      <c r="F198" s="16"/>
      <c r="G198" s="16"/>
    </row>
    <row r="199" customFormat="false" ht="24" hidden="false" customHeight="true" outlineLevel="0" collapsed="false">
      <c r="A199" s="26" t="s">
        <v>115</v>
      </c>
      <c r="B199" s="37" t="n">
        <f aca="false">E183</f>
        <v>0.0177</v>
      </c>
      <c r="C199" s="37" t="n">
        <f aca="false">E183</f>
        <v>0.0177</v>
      </c>
      <c r="D199" s="37" t="n">
        <f aca="false">G183</f>
        <v>0.0354</v>
      </c>
      <c r="E199" s="8"/>
      <c r="F199" s="8"/>
      <c r="G199" s="8"/>
    </row>
    <row r="200" customFormat="false" ht="24" hidden="false" customHeight="true" outlineLevel="0" collapsed="false">
      <c r="A200" s="26" t="s">
        <v>116</v>
      </c>
      <c r="B200" s="37" t="n">
        <f aca="false">E184</f>
        <v>0.02</v>
      </c>
      <c r="C200" s="37" t="n">
        <f aca="false">E184</f>
        <v>0.02</v>
      </c>
      <c r="D200" s="37" t="n">
        <f aca="false">G184</f>
        <v>0.02</v>
      </c>
      <c r="E200" s="8"/>
      <c r="F200" s="8"/>
      <c r="G200" s="8"/>
    </row>
    <row r="201" customFormat="false" ht="24" hidden="false" customHeight="true" outlineLevel="0" collapsed="false">
      <c r="A201" s="26" t="s">
        <v>117</v>
      </c>
      <c r="B201" s="37" t="n">
        <f aca="false">E185</f>
        <v>0.004</v>
      </c>
      <c r="C201" s="37" t="n">
        <f aca="false">E185</f>
        <v>0.004</v>
      </c>
      <c r="D201" s="37" t="n">
        <f aca="false">G185</f>
        <v>0.004</v>
      </c>
      <c r="E201" s="8"/>
      <c r="F201" s="8"/>
      <c r="G201" s="8"/>
    </row>
    <row r="202" customFormat="false" ht="24" hidden="false" customHeight="true" outlineLevel="0" collapsed="false">
      <c r="A202" s="26" t="s">
        <v>118</v>
      </c>
      <c r="B202" s="37" t="n">
        <f aca="false">E186</f>
        <v>0.143</v>
      </c>
      <c r="C202" s="37" t="n">
        <f aca="false">E186</f>
        <v>0.143</v>
      </c>
      <c r="D202" s="37" t="n">
        <f aca="false">G186</f>
        <v>0.197457534246575</v>
      </c>
      <c r="E202" s="8"/>
      <c r="F202" s="8"/>
      <c r="G202" s="8"/>
    </row>
    <row r="203" customFormat="false" ht="24" hidden="false" customHeight="true" outlineLevel="0" collapsed="false">
      <c r="A203" s="26" t="s">
        <v>119</v>
      </c>
      <c r="B203" s="37" t="n">
        <f aca="false">E187</f>
        <v>1.773</v>
      </c>
      <c r="C203" s="37" t="n">
        <f aca="false">E187</f>
        <v>1.773</v>
      </c>
      <c r="D203" s="37" t="n">
        <f aca="false">G187</f>
        <v>2.44819726027397</v>
      </c>
      <c r="E203" s="8"/>
      <c r="F203" s="8"/>
      <c r="G203" s="8"/>
    </row>
    <row r="204" customFormat="false" ht="24" hidden="false" customHeight="true" outlineLevel="0" collapsed="false">
      <c r="A204" s="26" t="s">
        <v>120</v>
      </c>
      <c r="B204" s="37" t="n">
        <f aca="false">E188</f>
        <v>0.0096</v>
      </c>
      <c r="C204" s="37" t="n">
        <f aca="false">E188</f>
        <v>0.0096</v>
      </c>
      <c r="D204" s="37" t="n">
        <f aca="false">G188</f>
        <v>0.0096</v>
      </c>
      <c r="E204" s="8"/>
      <c r="F204" s="8"/>
      <c r="G204" s="8"/>
    </row>
    <row r="205" customFormat="false" ht="24" hidden="false" customHeight="true" outlineLevel="0" collapsed="false">
      <c r="A205" s="6" t="s">
        <v>127</v>
      </c>
      <c r="B205" s="41" t="n">
        <f aca="false">SUM(B193:B204)</f>
        <v>21.4581</v>
      </c>
      <c r="C205" s="41" t="n">
        <f aca="false">SUM(C193:C204)</f>
        <v>21.4581</v>
      </c>
      <c r="D205" s="41" t="n">
        <f aca="false">SUM(D193:D204)</f>
        <v>29.1447917808219</v>
      </c>
      <c r="E205" s="8"/>
      <c r="F205" s="8"/>
      <c r="G205" s="8"/>
    </row>
    <row r="206" customFormat="false" ht="24" hidden="false" customHeight="true" outlineLevel="0" collapsed="false">
      <c r="A206" s="8"/>
      <c r="B206" s="8"/>
      <c r="C206" s="8"/>
      <c r="D206" s="8"/>
      <c r="E206" s="8"/>
      <c r="F206" s="8"/>
      <c r="G206" s="8"/>
    </row>
    <row r="207" customFormat="false" ht="24" hidden="false" customHeight="true" outlineLevel="0" collapsed="false">
      <c r="A207" s="12" t="s">
        <v>128</v>
      </c>
      <c r="B207" s="12"/>
      <c r="C207" s="12"/>
      <c r="D207" s="12"/>
      <c r="E207" s="12"/>
      <c r="F207" s="12"/>
      <c r="G207" s="12"/>
    </row>
    <row r="208" customFormat="false" ht="24" hidden="false" customHeight="true" outlineLevel="0" collapsed="false">
      <c r="A208" s="8"/>
      <c r="B208" s="8"/>
      <c r="C208" s="8"/>
      <c r="D208" s="8"/>
      <c r="E208" s="8"/>
      <c r="F208" s="8"/>
      <c r="G208" s="8"/>
    </row>
    <row r="209" customFormat="false" ht="24" hidden="false" customHeight="true" outlineLevel="0" collapsed="false">
      <c r="A209" s="7" t="s">
        <v>129</v>
      </c>
      <c r="B209" s="7"/>
      <c r="C209" s="7"/>
      <c r="D209" s="7"/>
      <c r="E209" s="8"/>
      <c r="F209" s="8"/>
      <c r="G209" s="8"/>
    </row>
    <row r="210" customFormat="false" ht="24" hidden="false" customHeight="true" outlineLevel="0" collapsed="false">
      <c r="A210" s="7" t="s">
        <v>10</v>
      </c>
      <c r="B210" s="7" t="s">
        <v>11</v>
      </c>
      <c r="C210" s="7" t="s">
        <v>130</v>
      </c>
      <c r="D210" s="7" t="s">
        <v>131</v>
      </c>
      <c r="E210" s="8"/>
      <c r="F210" s="8"/>
      <c r="G210" s="8"/>
    </row>
    <row r="211" customFormat="false" ht="24" hidden="false" customHeight="true" outlineLevel="0" collapsed="false">
      <c r="A211" s="9" t="s">
        <v>191</v>
      </c>
      <c r="B211" s="13" t="n">
        <f aca="false">G23+E113+E169</f>
        <v>0</v>
      </c>
      <c r="C211" s="23" t="n">
        <v>30</v>
      </c>
      <c r="D211" s="11" t="n">
        <f aca="false">B211/C211</f>
        <v>0</v>
      </c>
      <c r="E211" s="8"/>
      <c r="F211" s="8"/>
      <c r="G211" s="8"/>
    </row>
    <row r="212" customFormat="false" ht="24" hidden="false" customHeight="true" outlineLevel="0" collapsed="false">
      <c r="A212" s="8"/>
      <c r="B212" s="8"/>
      <c r="C212" s="8"/>
      <c r="D212" s="8"/>
      <c r="E212" s="8"/>
      <c r="F212" s="8"/>
      <c r="G212" s="8"/>
    </row>
    <row r="213" customFormat="false" ht="24" hidden="false" customHeight="true" outlineLevel="0" collapsed="false">
      <c r="A213" s="6" t="s">
        <v>128</v>
      </c>
      <c r="B213" s="6"/>
      <c r="C213" s="6"/>
      <c r="D213" s="6"/>
      <c r="E213" s="6"/>
      <c r="F213" s="8"/>
      <c r="G213" s="8"/>
    </row>
    <row r="214" customFormat="false" ht="33.75" hidden="false" customHeight="true" outlineLevel="0" collapsed="false">
      <c r="A214" s="7" t="s">
        <v>10</v>
      </c>
      <c r="B214" s="7" t="s">
        <v>131</v>
      </c>
      <c r="C214" s="6" t="s">
        <v>132</v>
      </c>
      <c r="D214" s="7" t="s">
        <v>133</v>
      </c>
      <c r="E214" s="7" t="s">
        <v>134</v>
      </c>
      <c r="F214" s="8"/>
      <c r="G214" s="8"/>
    </row>
    <row r="215" customFormat="false" ht="24" hidden="false" customHeight="true" outlineLevel="0" collapsed="false">
      <c r="A215" s="9" t="s">
        <v>191</v>
      </c>
      <c r="B215" s="13" t="n">
        <f aca="false">D211</f>
        <v>0</v>
      </c>
      <c r="C215" s="42" t="n">
        <f aca="false">D205</f>
        <v>29.1447917808219</v>
      </c>
      <c r="D215" s="13" t="n">
        <f aca="false">B215*C215</f>
        <v>0</v>
      </c>
      <c r="E215" s="11" t="n">
        <f aca="false">D215/12</f>
        <v>0</v>
      </c>
      <c r="F215" s="8"/>
      <c r="G215" s="8"/>
    </row>
    <row r="216" customFormat="false" ht="24" hidden="false" customHeight="true" outlineLevel="0" collapsed="false">
      <c r="A216" s="8"/>
      <c r="B216" s="8"/>
      <c r="C216" s="8"/>
      <c r="D216" s="8"/>
      <c r="E216" s="8"/>
      <c r="F216" s="8"/>
      <c r="G216" s="8"/>
    </row>
    <row r="217" customFormat="false" ht="24" hidden="false" customHeight="true" outlineLevel="0" collapsed="false">
      <c r="A217" s="12" t="s">
        <v>135</v>
      </c>
      <c r="B217" s="12"/>
      <c r="C217" s="12"/>
      <c r="D217" s="12"/>
      <c r="E217" s="12"/>
      <c r="F217" s="12"/>
      <c r="G217" s="12"/>
    </row>
    <row r="218" customFormat="false" ht="22.5" hidden="false" customHeight="true" outlineLevel="0" collapsed="false">
      <c r="A218" s="8"/>
      <c r="B218" s="8"/>
      <c r="C218" s="8"/>
      <c r="D218" s="8"/>
      <c r="E218" s="8"/>
      <c r="F218" s="8"/>
      <c r="G218" s="8"/>
    </row>
    <row r="219" customFormat="false" ht="22.5" hidden="false" customHeight="true" outlineLevel="0" collapsed="false">
      <c r="A219" s="7" t="s">
        <v>136</v>
      </c>
      <c r="B219" s="7"/>
      <c r="C219" s="7"/>
      <c r="D219" s="7"/>
      <c r="E219" s="8"/>
      <c r="F219" s="8"/>
      <c r="G219" s="8"/>
    </row>
    <row r="220" customFormat="false" ht="22.5" hidden="false" customHeight="true" outlineLevel="0" collapsed="false">
      <c r="A220" s="7" t="s">
        <v>10</v>
      </c>
      <c r="B220" s="7" t="s">
        <v>11</v>
      </c>
      <c r="C220" s="7" t="s">
        <v>137</v>
      </c>
      <c r="D220" s="7" t="s">
        <v>18</v>
      </c>
      <c r="E220" s="8"/>
      <c r="F220" s="8"/>
      <c r="G220" s="8"/>
    </row>
    <row r="221" customFormat="false" ht="24" hidden="false" customHeight="true" outlineLevel="0" collapsed="false">
      <c r="A221" s="9" t="s">
        <v>191</v>
      </c>
      <c r="B221" s="13" t="n">
        <f aca="false">G23+E113+E169</f>
        <v>0</v>
      </c>
      <c r="C221" s="9" t="n">
        <f aca="false">E11</f>
        <v>200</v>
      </c>
      <c r="D221" s="11" t="n">
        <f aca="false">B221/C221</f>
        <v>0</v>
      </c>
      <c r="E221" s="8"/>
      <c r="F221" s="8"/>
      <c r="G221" s="8"/>
    </row>
    <row r="222" customFormat="false" ht="24" hidden="false" customHeight="true" outlineLevel="0" collapsed="false">
      <c r="A222" s="8"/>
      <c r="B222" s="8"/>
      <c r="C222" s="8"/>
      <c r="D222" s="8"/>
      <c r="E222" s="8"/>
      <c r="F222" s="8"/>
      <c r="G222" s="8"/>
    </row>
    <row r="223" customFormat="false" ht="24" hidden="false" customHeight="true" outlineLevel="0" collapsed="false">
      <c r="A223" s="7" t="s">
        <v>135</v>
      </c>
      <c r="B223" s="7"/>
      <c r="C223" s="7"/>
      <c r="D223" s="7"/>
      <c r="E223" s="8"/>
      <c r="F223" s="8"/>
      <c r="G223" s="8"/>
    </row>
    <row r="224" customFormat="false" ht="30" hidden="false" customHeight="true" outlineLevel="0" collapsed="false">
      <c r="A224" s="7" t="s">
        <v>10</v>
      </c>
      <c r="B224" s="7" t="s">
        <v>139</v>
      </c>
      <c r="C224" s="6" t="s">
        <v>140</v>
      </c>
      <c r="D224" s="7" t="s">
        <v>18</v>
      </c>
      <c r="E224" s="8"/>
      <c r="F224" s="8"/>
      <c r="G224" s="8"/>
    </row>
    <row r="225" customFormat="false" ht="24" hidden="false" customHeight="true" outlineLevel="0" collapsed="false">
      <c r="A225" s="9" t="s">
        <v>191</v>
      </c>
      <c r="B225" s="13" t="n">
        <f aca="false">D221</f>
        <v>0</v>
      </c>
      <c r="C225" s="9" t="n">
        <v>0</v>
      </c>
      <c r="D225" s="11" t="n">
        <f aca="false">B225*C225</f>
        <v>0</v>
      </c>
      <c r="E225" s="8"/>
      <c r="F225" s="8"/>
      <c r="G225" s="8"/>
    </row>
    <row r="226" customFormat="false" ht="24" hidden="false" customHeight="true" outlineLevel="0" collapsed="false">
      <c r="A226" s="8"/>
      <c r="B226" s="8"/>
      <c r="C226" s="8"/>
      <c r="D226" s="8"/>
      <c r="E226" s="8"/>
      <c r="F226" s="8"/>
      <c r="G226" s="8"/>
    </row>
    <row r="227" customFormat="false" ht="24" hidden="false" customHeight="true" outlineLevel="0" collapsed="false">
      <c r="A227" s="5" t="s">
        <v>101</v>
      </c>
      <c r="B227" s="5"/>
      <c r="C227" s="5"/>
      <c r="D227" s="5"/>
      <c r="E227" s="5"/>
      <c r="F227" s="5"/>
      <c r="G227" s="5"/>
    </row>
    <row r="228" customFormat="false" ht="24" hidden="false" customHeight="true" outlineLevel="0" collapsed="false">
      <c r="A228" s="8"/>
      <c r="B228" s="8"/>
      <c r="C228" s="8"/>
      <c r="D228" s="8"/>
      <c r="E228" s="8"/>
      <c r="F228" s="8"/>
      <c r="G228" s="8"/>
    </row>
    <row r="229" customFormat="false" ht="24" hidden="false" customHeight="true" outlineLevel="0" collapsed="false">
      <c r="A229" s="7" t="s">
        <v>101</v>
      </c>
      <c r="B229" s="7"/>
      <c r="C229" s="7"/>
      <c r="D229" s="7"/>
      <c r="E229" s="8"/>
      <c r="F229" s="8"/>
      <c r="G229" s="8"/>
    </row>
    <row r="230" customFormat="false" ht="24" hidden="false" customHeight="true" outlineLevel="0" collapsed="false">
      <c r="A230" s="7" t="s">
        <v>10</v>
      </c>
      <c r="B230" s="7" t="s">
        <v>141</v>
      </c>
      <c r="C230" s="7" t="s">
        <v>142</v>
      </c>
      <c r="D230" s="7" t="s">
        <v>24</v>
      </c>
      <c r="E230" s="8"/>
      <c r="F230" s="8"/>
      <c r="G230" s="8"/>
    </row>
    <row r="231" customFormat="false" ht="24" hidden="false" customHeight="true" outlineLevel="0" collapsed="false">
      <c r="A231" s="9" t="s">
        <v>191</v>
      </c>
      <c r="B231" s="13" t="n">
        <f aca="false">E215</f>
        <v>0</v>
      </c>
      <c r="C231" s="13" t="n">
        <f aca="false">D225</f>
        <v>0</v>
      </c>
      <c r="D231" s="11" t="n">
        <f aca="false">B231+C231</f>
        <v>0</v>
      </c>
      <c r="E231" s="8"/>
      <c r="F231" s="8"/>
      <c r="G231" s="8"/>
    </row>
    <row r="232" customFormat="false" ht="24" hidden="false" customHeight="true" outlineLevel="0" collapsed="false">
      <c r="A232" s="8"/>
      <c r="B232" s="8"/>
      <c r="C232" s="8"/>
      <c r="D232" s="8"/>
      <c r="E232" s="8"/>
      <c r="F232" s="8"/>
      <c r="G232" s="8"/>
    </row>
    <row r="233" customFormat="false" ht="24" hidden="false" customHeight="true" outlineLevel="0" collapsed="false">
      <c r="A233" s="5" t="s">
        <v>143</v>
      </c>
      <c r="B233" s="5"/>
      <c r="C233" s="5"/>
      <c r="D233" s="5"/>
      <c r="E233" s="5"/>
      <c r="F233" s="5"/>
      <c r="G233" s="5"/>
    </row>
    <row r="234" customFormat="false" ht="24" hidden="false" customHeight="true" outlineLevel="0" collapsed="false">
      <c r="A234" s="4"/>
      <c r="B234" s="4"/>
      <c r="C234" s="4"/>
      <c r="D234" s="8"/>
      <c r="E234" s="4"/>
      <c r="F234" s="8"/>
      <c r="G234" s="8"/>
    </row>
    <row r="235" customFormat="false" ht="24" hidden="false" customHeight="true" outlineLevel="0" collapsed="false">
      <c r="A235" s="7" t="s">
        <v>144</v>
      </c>
      <c r="B235" s="7"/>
      <c r="C235" s="7"/>
      <c r="D235" s="7"/>
      <c r="E235" s="44"/>
      <c r="F235" s="8"/>
      <c r="G235" s="8"/>
    </row>
    <row r="236" customFormat="false" ht="24" hidden="false" customHeight="true" outlineLevel="0" collapsed="false">
      <c r="A236" s="7" t="s">
        <v>145</v>
      </c>
      <c r="B236" s="45" t="s">
        <v>146</v>
      </c>
      <c r="C236" s="45" t="s">
        <v>147</v>
      </c>
      <c r="D236" s="7" t="s">
        <v>18</v>
      </c>
      <c r="E236" s="8"/>
      <c r="F236" s="8"/>
      <c r="G236" s="8"/>
    </row>
    <row r="237" customFormat="false" ht="24" hidden="false" customHeight="true" outlineLevel="0" collapsed="false">
      <c r="A237" s="9" t="s">
        <v>148</v>
      </c>
      <c r="B237" s="46" t="n">
        <v>3</v>
      </c>
      <c r="C237" s="47" t="n">
        <v>0</v>
      </c>
      <c r="D237" s="17" t="n">
        <f aca="false">C237*B237</f>
        <v>0</v>
      </c>
      <c r="E237" s="8"/>
      <c r="F237" s="8"/>
      <c r="G237" s="8"/>
    </row>
    <row r="238" customFormat="false" ht="24" hidden="false" customHeight="true" outlineLevel="0" collapsed="false">
      <c r="A238" s="48" t="s">
        <v>149</v>
      </c>
      <c r="B238" s="46" t="n">
        <v>3</v>
      </c>
      <c r="C238" s="47" t="n">
        <v>0</v>
      </c>
      <c r="D238" s="17" t="n">
        <f aca="false">C238*B238</f>
        <v>0</v>
      </c>
      <c r="E238" s="8"/>
      <c r="F238" s="8"/>
      <c r="G238" s="8"/>
    </row>
    <row r="239" customFormat="false" ht="24" hidden="false" customHeight="true" outlineLevel="0" collapsed="false">
      <c r="A239" s="9" t="s">
        <v>151</v>
      </c>
      <c r="B239" s="46" t="n">
        <v>1</v>
      </c>
      <c r="C239" s="47" t="n">
        <v>0</v>
      </c>
      <c r="D239" s="17" t="n">
        <f aca="false">C239*B239</f>
        <v>0</v>
      </c>
      <c r="E239" s="8"/>
      <c r="F239" s="8"/>
      <c r="G239" s="8"/>
    </row>
    <row r="240" customFormat="false" ht="24" hidden="false" customHeight="true" outlineLevel="0" collapsed="false">
      <c r="A240" s="7" t="s">
        <v>152</v>
      </c>
      <c r="B240" s="7"/>
      <c r="C240" s="7"/>
      <c r="D240" s="49" t="n">
        <f aca="false">SUM(D237:D239)</f>
        <v>0</v>
      </c>
      <c r="E240" s="8"/>
      <c r="F240" s="8"/>
      <c r="G240" s="8"/>
    </row>
    <row r="241" customFormat="false" ht="24" hidden="false" customHeight="true" outlineLevel="0" collapsed="false">
      <c r="A241" s="8"/>
      <c r="B241" s="50"/>
      <c r="C241" s="50"/>
      <c r="D241" s="50"/>
      <c r="E241" s="50"/>
      <c r="F241" s="8"/>
      <c r="G241" s="8"/>
    </row>
    <row r="242" customFormat="false" ht="24" hidden="false" customHeight="true" outlineLevel="0" collapsed="false">
      <c r="A242" s="7" t="s">
        <v>153</v>
      </c>
      <c r="B242" s="7"/>
      <c r="C242" s="7"/>
      <c r="D242" s="4"/>
      <c r="E242" s="4"/>
      <c r="F242" s="8"/>
      <c r="G242" s="8"/>
    </row>
    <row r="243" customFormat="false" ht="24" hidden="false" customHeight="true" outlineLevel="0" collapsed="false">
      <c r="A243" s="7" t="s">
        <v>10</v>
      </c>
      <c r="B243" s="7" t="s">
        <v>133</v>
      </c>
      <c r="C243" s="7" t="s">
        <v>134</v>
      </c>
      <c r="D243" s="4"/>
      <c r="E243" s="4"/>
      <c r="F243" s="8"/>
      <c r="G243" s="8"/>
    </row>
    <row r="244" customFormat="false" ht="24" hidden="false" customHeight="true" outlineLevel="0" collapsed="false">
      <c r="A244" s="9" t="s">
        <v>191</v>
      </c>
      <c r="B244" s="17" t="n">
        <f aca="false">D240</f>
        <v>0</v>
      </c>
      <c r="C244" s="51" t="n">
        <f aca="false">B244/12</f>
        <v>0</v>
      </c>
      <c r="D244" s="50"/>
      <c r="E244" s="8"/>
      <c r="F244" s="8"/>
      <c r="G244" s="8"/>
    </row>
    <row r="245" customFormat="false" ht="24" hidden="false" customHeight="true" outlineLevel="0" collapsed="false">
      <c r="A245" s="8"/>
      <c r="B245" s="50"/>
      <c r="C245" s="50"/>
      <c r="D245" s="50"/>
      <c r="E245" s="8"/>
      <c r="F245" s="8"/>
      <c r="G245" s="8"/>
    </row>
    <row r="246" customFormat="false" ht="24" hidden="false" customHeight="true" outlineLevel="0" collapsed="false">
      <c r="A246" s="7" t="s">
        <v>143</v>
      </c>
      <c r="B246" s="7"/>
      <c r="C246" s="7"/>
      <c r="D246" s="7"/>
      <c r="E246" s="8"/>
      <c r="F246" s="8"/>
      <c r="G246" s="8"/>
    </row>
    <row r="247" customFormat="false" ht="39.75" hidden="false" customHeight="true" outlineLevel="0" collapsed="false">
      <c r="A247" s="7" t="s">
        <v>10</v>
      </c>
      <c r="B247" s="6" t="s">
        <v>154</v>
      </c>
      <c r="C247" s="6" t="s">
        <v>155</v>
      </c>
      <c r="D247" s="7" t="s">
        <v>18</v>
      </c>
      <c r="E247" s="8"/>
      <c r="F247" s="8"/>
      <c r="G247" s="8"/>
    </row>
    <row r="248" customFormat="false" ht="24" hidden="false" customHeight="true" outlineLevel="0" collapsed="false">
      <c r="A248" s="9" t="s">
        <v>191</v>
      </c>
      <c r="B248" s="17" t="n">
        <f aca="false">C244</f>
        <v>0</v>
      </c>
      <c r="C248" s="17" t="n">
        <v>0</v>
      </c>
      <c r="D248" s="51" t="n">
        <f aca="false">SUM(B248:C248)</f>
        <v>0</v>
      </c>
      <c r="E248" s="8"/>
      <c r="F248" s="8"/>
      <c r="G248" s="8"/>
    </row>
    <row r="249" customFormat="false" ht="24" hidden="false" customHeight="true" outlineLevel="0" collapsed="false">
      <c r="A249" s="8"/>
      <c r="B249" s="8"/>
      <c r="C249" s="8"/>
      <c r="D249" s="8"/>
      <c r="E249" s="8"/>
      <c r="F249" s="8"/>
      <c r="G249" s="8"/>
    </row>
    <row r="250" customFormat="false" ht="24" hidden="false" customHeight="true" outlineLevel="0" collapsed="false">
      <c r="A250" s="5" t="s">
        <v>156</v>
      </c>
      <c r="B250" s="5"/>
      <c r="C250" s="5"/>
      <c r="D250" s="5"/>
      <c r="E250" s="5"/>
      <c r="F250" s="5"/>
      <c r="G250" s="5"/>
    </row>
    <row r="251" customFormat="false" ht="24" hidden="false" customHeight="true" outlineLevel="0" collapsed="false">
      <c r="A251" s="16"/>
      <c r="B251" s="16"/>
      <c r="C251" s="16"/>
      <c r="D251" s="16"/>
      <c r="E251" s="16"/>
      <c r="F251" s="16"/>
      <c r="G251" s="8"/>
    </row>
    <row r="252" customFormat="false" ht="49.5" hidden="false" customHeight="true" outlineLevel="0" collapsed="false">
      <c r="A252" s="6" t="s">
        <v>157</v>
      </c>
      <c r="B252" s="6"/>
      <c r="C252" s="18"/>
      <c r="D252" s="6" t="s">
        <v>158</v>
      </c>
      <c r="E252" s="6"/>
      <c r="F252" s="25"/>
      <c r="G252" s="25"/>
    </row>
    <row r="253" customFormat="false" ht="24" hidden="false" customHeight="true" outlineLevel="0" collapsed="false">
      <c r="A253" s="9" t="s">
        <v>159</v>
      </c>
      <c r="B253" s="19" t="n">
        <v>0</v>
      </c>
      <c r="C253" s="18"/>
      <c r="D253" s="9" t="s">
        <v>160</v>
      </c>
      <c r="E253" s="19" t="n">
        <v>0</v>
      </c>
      <c r="F253" s="18"/>
      <c r="G253" s="8"/>
    </row>
    <row r="254" customFormat="false" ht="24" hidden="false" customHeight="true" outlineLevel="0" collapsed="false">
      <c r="A254" s="9" t="s">
        <v>161</v>
      </c>
      <c r="B254" s="14" t="n">
        <f aca="false">E256</f>
        <v>0</v>
      </c>
      <c r="C254" s="18"/>
      <c r="D254" s="9" t="s">
        <v>162</v>
      </c>
      <c r="E254" s="19" t="n">
        <v>0</v>
      </c>
      <c r="F254" s="18"/>
      <c r="G254" s="8"/>
    </row>
    <row r="255" customFormat="false" ht="24" hidden="false" customHeight="true" outlineLevel="0" collapsed="false">
      <c r="A255" s="9" t="s">
        <v>163</v>
      </c>
      <c r="B255" s="19" t="n">
        <v>0</v>
      </c>
      <c r="C255" s="18"/>
      <c r="D255" s="9" t="s">
        <v>164</v>
      </c>
      <c r="E255" s="19" t="n">
        <v>0</v>
      </c>
      <c r="F255" s="18"/>
      <c r="G255" s="8"/>
    </row>
    <row r="256" customFormat="false" ht="24" hidden="false" customHeight="true" outlineLevel="0" collapsed="false">
      <c r="A256" s="8"/>
      <c r="B256" s="53"/>
      <c r="C256" s="18"/>
      <c r="D256" s="7" t="s">
        <v>46</v>
      </c>
      <c r="E256" s="14" t="n">
        <f aca="false">SUM(E253:E255)</f>
        <v>0</v>
      </c>
      <c r="F256" s="18"/>
      <c r="G256" s="8"/>
    </row>
    <row r="257" customFormat="false" ht="24" hidden="false" customHeight="true" outlineLevel="0" collapsed="false">
      <c r="A257" s="8"/>
      <c r="B257" s="8"/>
      <c r="C257" s="8"/>
      <c r="D257" s="8"/>
      <c r="E257" s="8"/>
      <c r="F257" s="8"/>
      <c r="G257" s="8"/>
    </row>
    <row r="258" customFormat="false" ht="24" hidden="false" customHeight="true" outlineLevel="0" collapsed="false">
      <c r="A258" s="7" t="s">
        <v>156</v>
      </c>
      <c r="B258" s="7"/>
      <c r="C258" s="7"/>
      <c r="D258" s="7"/>
      <c r="E258" s="8"/>
      <c r="F258" s="8"/>
      <c r="G258" s="8"/>
    </row>
    <row r="259" customFormat="false" ht="24" hidden="false" customHeight="true" outlineLevel="0" collapsed="false">
      <c r="A259" s="7" t="s">
        <v>10</v>
      </c>
      <c r="B259" s="7" t="s">
        <v>11</v>
      </c>
      <c r="C259" s="7" t="s">
        <v>12</v>
      </c>
      <c r="D259" s="7" t="s">
        <v>18</v>
      </c>
      <c r="E259" s="8"/>
      <c r="F259" s="8"/>
      <c r="G259" s="8"/>
    </row>
    <row r="260" customFormat="false" ht="24" hidden="false" customHeight="true" outlineLevel="0" collapsed="false">
      <c r="A260" s="9" t="s">
        <v>191</v>
      </c>
      <c r="B260" s="54" t="n">
        <f aca="false">G23+E113+E169+D231+D248</f>
        <v>0</v>
      </c>
      <c r="C260" s="14" t="n">
        <f aca="false">((1+$B$253)/(1-$B$254-$B$255))-1</f>
        <v>0</v>
      </c>
      <c r="D260" s="11" t="n">
        <f aca="false">B260*C260</f>
        <v>0</v>
      </c>
      <c r="E260" s="8"/>
      <c r="F260" s="8"/>
      <c r="G260" s="8"/>
    </row>
    <row r="261" customFormat="false" ht="24" hidden="false" customHeight="true" outlineLevel="0" collapsed="false">
      <c r="A261" s="8"/>
      <c r="B261" s="8"/>
      <c r="C261" s="8"/>
      <c r="D261" s="8"/>
      <c r="E261" s="8"/>
      <c r="F261" s="8"/>
      <c r="G261" s="8"/>
    </row>
    <row r="262" customFormat="false" ht="24" hidden="false" customHeight="true" outlineLevel="0" collapsed="false">
      <c r="A262" s="5" t="s">
        <v>165</v>
      </c>
      <c r="B262" s="5"/>
      <c r="C262" s="5"/>
      <c r="D262" s="5"/>
      <c r="E262" s="5"/>
      <c r="F262" s="5"/>
      <c r="G262" s="5"/>
    </row>
    <row r="263" customFormat="false" ht="24" hidden="false" customHeight="true" outlineLevel="0" collapsed="false">
      <c r="A263" s="8"/>
      <c r="B263" s="8"/>
      <c r="C263" s="8"/>
      <c r="D263" s="8"/>
      <c r="E263" s="8"/>
      <c r="F263" s="8"/>
      <c r="G263" s="8"/>
    </row>
    <row r="264" customFormat="false" ht="24" hidden="false" customHeight="true" outlineLevel="0" collapsed="false">
      <c r="A264" s="7" t="s">
        <v>166</v>
      </c>
      <c r="B264" s="7"/>
      <c r="C264" s="7"/>
      <c r="D264" s="7"/>
      <c r="E264" s="8"/>
      <c r="F264" s="8"/>
      <c r="G264" s="8"/>
    </row>
    <row r="265" customFormat="false" ht="24" hidden="false" customHeight="true" outlineLevel="0" collapsed="false">
      <c r="A265" s="6" t="s">
        <v>167</v>
      </c>
      <c r="B265" s="7" t="s">
        <v>168</v>
      </c>
      <c r="C265" s="7" t="s">
        <v>169</v>
      </c>
      <c r="D265" s="7" t="s">
        <v>170</v>
      </c>
      <c r="E265" s="8"/>
      <c r="F265" s="8"/>
      <c r="G265" s="8"/>
    </row>
    <row r="266" customFormat="false" ht="31.5" hidden="false" customHeight="true" outlineLevel="0" collapsed="false">
      <c r="A266" s="26" t="s">
        <v>171</v>
      </c>
      <c r="B266" s="13"/>
      <c r="C266" s="13"/>
      <c r="D266" s="13" t="n">
        <f aca="false">G23</f>
        <v>0</v>
      </c>
      <c r="E266" s="8"/>
      <c r="F266" s="8"/>
      <c r="G266" s="8"/>
    </row>
    <row r="267" customFormat="false" ht="31.5" hidden="false" customHeight="true" outlineLevel="0" collapsed="false">
      <c r="A267" s="26" t="s">
        <v>172</v>
      </c>
      <c r="B267" s="13"/>
      <c r="C267" s="13"/>
      <c r="D267" s="13" t="n">
        <f aca="false">E113</f>
        <v>0</v>
      </c>
      <c r="E267" s="8"/>
      <c r="F267" s="8"/>
      <c r="G267" s="8"/>
    </row>
    <row r="268" customFormat="false" ht="31.5" hidden="false" customHeight="true" outlineLevel="0" collapsed="false">
      <c r="A268" s="26" t="s">
        <v>173</v>
      </c>
      <c r="B268" s="13"/>
      <c r="C268" s="13"/>
      <c r="D268" s="13" t="n">
        <f aca="false">E169</f>
        <v>0</v>
      </c>
      <c r="E268" s="8"/>
      <c r="F268" s="8"/>
      <c r="G268" s="8"/>
    </row>
    <row r="269" customFormat="false" ht="31.5" hidden="false" customHeight="true" outlineLevel="0" collapsed="false">
      <c r="A269" s="26" t="s">
        <v>174</v>
      </c>
      <c r="B269" s="13"/>
      <c r="C269" s="13"/>
      <c r="D269" s="13" t="n">
        <f aca="false">D231</f>
        <v>0</v>
      </c>
      <c r="E269" s="8"/>
      <c r="F269" s="8"/>
      <c r="G269" s="8"/>
    </row>
    <row r="270" customFormat="false" ht="31.5" hidden="false" customHeight="true" outlineLevel="0" collapsed="false">
      <c r="A270" s="26" t="s">
        <v>175</v>
      </c>
      <c r="B270" s="13"/>
      <c r="C270" s="13"/>
      <c r="D270" s="13" t="n">
        <f aca="false">D248</f>
        <v>0</v>
      </c>
      <c r="E270" s="8"/>
      <c r="F270" s="8"/>
      <c r="G270" s="8"/>
    </row>
    <row r="271" customFormat="false" ht="31.5" hidden="false" customHeight="true" outlineLevel="0" collapsed="false">
      <c r="A271" s="26" t="s">
        <v>176</v>
      </c>
      <c r="B271" s="13"/>
      <c r="C271" s="13"/>
      <c r="D271" s="13" t="n">
        <f aca="false">D260</f>
        <v>0</v>
      </c>
      <c r="E271" s="8"/>
      <c r="F271" s="8"/>
      <c r="G271" s="8"/>
    </row>
    <row r="272" customFormat="false" ht="31.5" hidden="false" customHeight="true" outlineLevel="0" collapsed="false">
      <c r="A272" s="55" t="s">
        <v>177</v>
      </c>
      <c r="B272" s="11"/>
      <c r="C272" s="11"/>
      <c r="D272" s="11" t="n">
        <f aca="false">SUM(D266:D271)</f>
        <v>0</v>
      </c>
      <c r="E272" s="8"/>
      <c r="F272" s="8"/>
      <c r="G272" s="8"/>
    </row>
    <row r="273" customFormat="false" ht="31.5" hidden="false" customHeight="true" outlineLevel="0" collapsed="false">
      <c r="A273" s="55" t="s">
        <v>178</v>
      </c>
      <c r="B273" s="11"/>
      <c r="C273" s="11"/>
      <c r="D273" s="11" t="n">
        <v>4</v>
      </c>
      <c r="E273" s="8"/>
      <c r="F273" s="8"/>
      <c r="G273" s="8"/>
    </row>
    <row r="274" customFormat="false" ht="30.75" hidden="false" customHeight="true" outlineLevel="0" collapsed="false">
      <c r="A274" s="6" t="s">
        <v>179</v>
      </c>
      <c r="B274" s="57"/>
      <c r="C274" s="57"/>
      <c r="D274" s="57" t="n">
        <f aca="false">D272*D273</f>
        <v>0</v>
      </c>
      <c r="E274" s="8"/>
      <c r="F274" s="8"/>
      <c r="G274" s="8"/>
    </row>
  </sheetData>
  <sheetProtection sheet="true" password="bc6f" objects="true" scenarios="true"/>
  <mergeCells count="81">
    <mergeCell ref="A1:G1"/>
    <mergeCell ref="A2:G2"/>
    <mergeCell ref="A4:G4"/>
    <mergeCell ref="A6:G6"/>
    <mergeCell ref="A7:B7"/>
    <mergeCell ref="A10:B10"/>
    <mergeCell ref="A13:G13"/>
    <mergeCell ref="A15:D15"/>
    <mergeCell ref="A19:G19"/>
    <mergeCell ref="A21:G21"/>
    <mergeCell ref="A25:G25"/>
    <mergeCell ref="A27:G27"/>
    <mergeCell ref="A29:D29"/>
    <mergeCell ref="A33:D33"/>
    <mergeCell ref="A37:E37"/>
    <mergeCell ref="A41:E41"/>
    <mergeCell ref="A45:G45"/>
    <mergeCell ref="A47:B47"/>
    <mergeCell ref="A59:D59"/>
    <mergeCell ref="A63:D63"/>
    <mergeCell ref="A67:D67"/>
    <mergeCell ref="A71:G71"/>
    <mergeCell ref="A73:F73"/>
    <mergeCell ref="A75:E75"/>
    <mergeCell ref="A79:E79"/>
    <mergeCell ref="A83:D83"/>
    <mergeCell ref="A87:F87"/>
    <mergeCell ref="A89:D89"/>
    <mergeCell ref="A93:D93"/>
    <mergeCell ref="A97:D97"/>
    <mergeCell ref="A101:D101"/>
    <mergeCell ref="A105:F105"/>
    <mergeCell ref="A109:G109"/>
    <mergeCell ref="A111:E111"/>
    <mergeCell ref="A115:G115"/>
    <mergeCell ref="A117:B117"/>
    <mergeCell ref="A126:G126"/>
    <mergeCell ref="A128:D128"/>
    <mergeCell ref="A132:E132"/>
    <mergeCell ref="A137:D137"/>
    <mergeCell ref="A141:G141"/>
    <mergeCell ref="A143:D143"/>
    <mergeCell ref="A147:D147"/>
    <mergeCell ref="A151:D151"/>
    <mergeCell ref="A155:G155"/>
    <mergeCell ref="A157:E157"/>
    <mergeCell ref="A161:D161"/>
    <mergeCell ref="A165:G165"/>
    <mergeCell ref="A167:E167"/>
    <mergeCell ref="A171:G171"/>
    <mergeCell ref="A173:G173"/>
    <mergeCell ref="A174:G174"/>
    <mergeCell ref="A175:A176"/>
    <mergeCell ref="B175:B176"/>
    <mergeCell ref="C175:C176"/>
    <mergeCell ref="A190:D190"/>
    <mergeCell ref="A191:A192"/>
    <mergeCell ref="B191:D191"/>
    <mergeCell ref="E196:G196"/>
    <mergeCell ref="E197:G197"/>
    <mergeCell ref="E198:G198"/>
    <mergeCell ref="A207:G207"/>
    <mergeCell ref="A209:D209"/>
    <mergeCell ref="A213:E213"/>
    <mergeCell ref="A217:G217"/>
    <mergeCell ref="A219:D219"/>
    <mergeCell ref="A223:D223"/>
    <mergeCell ref="A227:G227"/>
    <mergeCell ref="A229:D229"/>
    <mergeCell ref="A233:G233"/>
    <mergeCell ref="A235:D235"/>
    <mergeCell ref="A240:C240"/>
    <mergeCell ref="A242:C242"/>
    <mergeCell ref="A246:D246"/>
    <mergeCell ref="A250:G250"/>
    <mergeCell ref="A251:F251"/>
    <mergeCell ref="A252:B252"/>
    <mergeCell ref="D252:E252"/>
    <mergeCell ref="A258:D258"/>
    <mergeCell ref="A262:G262"/>
    <mergeCell ref="A264:D264"/>
  </mergeCells>
  <printOptions headings="false" gridLines="false" gridLinesSet="true" horizontalCentered="false" verticalCentered="false"/>
  <pageMargins left="0" right="0" top="0" bottom="0" header="0.511811023622047" footer="0.511811023622047"/>
  <pageSetup paperSize="1" scale="66" fitToWidth="1" fitToHeight="1" pageOrder="overThenDown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G27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2.6328125" defaultRowHeight="13.8" zeroHeight="false" outlineLevelRow="0" outlineLevelCol="0"/>
  <cols>
    <col collapsed="false" customWidth="true" hidden="false" outlineLevel="0" max="1" min="1" style="1" width="35"/>
    <col collapsed="false" customWidth="true" hidden="false" outlineLevel="0" max="2" min="2" style="1" width="21"/>
    <col collapsed="false" customWidth="true" hidden="false" outlineLevel="0" max="4" min="3" style="1" width="24.25"/>
    <col collapsed="false" customWidth="true" hidden="false" outlineLevel="0" max="5" min="5" style="1" width="20.13"/>
    <col collapsed="false" customWidth="true" hidden="false" outlineLevel="0" max="6" min="6" style="1" width="19.25"/>
    <col collapsed="false" customWidth="true" hidden="false" outlineLevel="0" max="7" min="7" style="1" width="17.25"/>
  </cols>
  <sheetData>
    <row r="1" customFormat="false" ht="22.0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22.0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</row>
    <row r="3" customFormat="false" ht="15" hidden="false" customHeight="false" outlineLevel="0" collapsed="false">
      <c r="A3" s="3"/>
      <c r="B3" s="3"/>
      <c r="C3" s="3"/>
      <c r="D3" s="3"/>
      <c r="E3" s="3"/>
      <c r="F3" s="3"/>
      <c r="G3" s="4"/>
    </row>
    <row r="4" customFormat="false" ht="15" hidden="false" customHeight="false" outlineLevel="0" collapsed="false">
      <c r="A4" s="5" t="s">
        <v>2</v>
      </c>
      <c r="B4" s="5"/>
      <c r="C4" s="5"/>
      <c r="D4" s="5"/>
      <c r="E4" s="5"/>
      <c r="F4" s="5"/>
      <c r="G4" s="5"/>
    </row>
    <row r="5" customFormat="false" ht="15" hidden="false" customHeight="false" outlineLevel="0" collapsed="false">
      <c r="A5" s="3"/>
      <c r="B5" s="3"/>
      <c r="C5" s="3"/>
      <c r="D5" s="3"/>
      <c r="E5" s="3"/>
      <c r="F5" s="3"/>
      <c r="G5" s="4"/>
    </row>
    <row r="6" customFormat="false" ht="15" hidden="false" customHeight="true" outlineLevel="0" collapsed="false">
      <c r="A6" s="12" t="s">
        <v>3</v>
      </c>
      <c r="B6" s="12"/>
      <c r="C6" s="12"/>
      <c r="D6" s="12"/>
      <c r="E6" s="12"/>
      <c r="F6" s="12"/>
      <c r="G6" s="12"/>
    </row>
    <row r="7" customFormat="false" ht="15" hidden="false" customHeight="false" outlineLevel="0" collapsed="false">
      <c r="A7" s="7" t="s">
        <v>3</v>
      </c>
      <c r="B7" s="7"/>
      <c r="C7" s="7" t="s">
        <v>4</v>
      </c>
      <c r="E7" s="7" t="s">
        <v>5</v>
      </c>
      <c r="F7" s="8"/>
      <c r="G7" s="4"/>
    </row>
    <row r="8" customFormat="false" ht="26.85" hidden="false" customHeight="false" outlineLevel="0" collapsed="false">
      <c r="A8" s="26" t="s">
        <v>193</v>
      </c>
      <c r="B8" s="10" t="n">
        <v>0</v>
      </c>
      <c r="C8" s="9" t="s">
        <v>7</v>
      </c>
      <c r="E8" s="9" t="n">
        <v>220</v>
      </c>
      <c r="F8" s="8"/>
      <c r="G8" s="4"/>
    </row>
    <row r="9" customFormat="false" ht="13.8" hidden="false" customHeight="false" outlineLevel="0" collapsed="false">
      <c r="A9" s="58"/>
      <c r="B9" s="58"/>
      <c r="C9" s="58"/>
      <c r="D9" s="58"/>
      <c r="E9" s="58"/>
      <c r="F9" s="58"/>
      <c r="G9" s="58"/>
    </row>
    <row r="10" customFormat="false" ht="15" hidden="false" customHeight="false" outlineLevel="0" collapsed="false">
      <c r="A10" s="7" t="s">
        <v>3</v>
      </c>
      <c r="B10" s="7"/>
      <c r="C10" s="8"/>
      <c r="D10" s="8"/>
      <c r="E10" s="7" t="s">
        <v>5</v>
      </c>
      <c r="F10" s="8"/>
      <c r="G10" s="4"/>
    </row>
    <row r="11" customFormat="false" ht="26.85" hidden="false" customHeight="false" outlineLevel="0" collapsed="false">
      <c r="A11" s="26" t="s">
        <v>194</v>
      </c>
      <c r="B11" s="11" t="n">
        <f aca="false">B8/44*40</f>
        <v>0</v>
      </c>
      <c r="C11" s="8"/>
      <c r="D11" s="8"/>
      <c r="E11" s="9" t="n">
        <v>200</v>
      </c>
      <c r="F11" s="8"/>
      <c r="G11" s="4"/>
    </row>
    <row r="12" customFormat="false" ht="15" hidden="false" customHeight="false" outlineLevel="0" collapsed="false">
      <c r="A12" s="8"/>
      <c r="B12" s="8"/>
      <c r="C12" s="8"/>
      <c r="D12" s="8"/>
      <c r="E12" s="8"/>
      <c r="F12" s="8"/>
      <c r="G12" s="4"/>
    </row>
    <row r="13" customFormat="false" ht="15" hidden="false" customHeight="true" outlineLevel="0" collapsed="false">
      <c r="A13" s="12" t="s">
        <v>9</v>
      </c>
      <c r="B13" s="12"/>
      <c r="C13" s="12"/>
      <c r="D13" s="12"/>
      <c r="E13" s="12"/>
      <c r="F13" s="12"/>
      <c r="G13" s="12"/>
    </row>
    <row r="14" customFormat="false" ht="15" hidden="false" customHeight="false" outlineLevel="0" collapsed="false">
      <c r="A14" s="3"/>
      <c r="B14" s="3"/>
      <c r="C14" s="3"/>
      <c r="D14" s="3"/>
      <c r="E14" s="3"/>
      <c r="F14" s="3"/>
      <c r="G14" s="4"/>
    </row>
    <row r="15" customFormat="false" ht="15" hidden="false" customHeight="false" outlineLevel="0" collapsed="false">
      <c r="A15" s="7" t="s">
        <v>9</v>
      </c>
      <c r="B15" s="7"/>
      <c r="C15" s="7"/>
      <c r="D15" s="7"/>
      <c r="E15" s="8"/>
      <c r="F15" s="8"/>
      <c r="G15" s="4"/>
    </row>
    <row r="16" customFormat="false" ht="15" hidden="false" customHeight="false" outlineLevel="0" collapsed="false">
      <c r="A16" s="7" t="s">
        <v>10</v>
      </c>
      <c r="B16" s="7" t="s">
        <v>11</v>
      </c>
      <c r="C16" s="7" t="s">
        <v>12</v>
      </c>
      <c r="D16" s="7" t="s">
        <v>13</v>
      </c>
      <c r="E16" s="8"/>
      <c r="F16" s="8"/>
      <c r="G16" s="4"/>
    </row>
    <row r="17" customFormat="false" ht="26.85" hidden="false" customHeight="false" outlineLevel="0" collapsed="false">
      <c r="A17" s="26" t="s">
        <v>194</v>
      </c>
      <c r="B17" s="13" t="n">
        <f aca="false">B11</f>
        <v>0</v>
      </c>
      <c r="C17" s="14"/>
      <c r="D17" s="13" t="n">
        <f aca="false">B17*C17</f>
        <v>0</v>
      </c>
      <c r="E17" s="4"/>
      <c r="F17" s="8"/>
      <c r="G17" s="4"/>
    </row>
    <row r="18" customFormat="false" ht="15" hidden="false" customHeight="false" outlineLevel="0" collapsed="false">
      <c r="A18" s="8"/>
      <c r="B18" s="8"/>
      <c r="C18" s="8"/>
      <c r="D18" s="8"/>
      <c r="E18" s="8"/>
      <c r="F18" s="8"/>
      <c r="G18" s="4"/>
    </row>
    <row r="19" customFormat="false" ht="15" hidden="false" customHeight="false" outlineLevel="0" collapsed="false">
      <c r="A19" s="5" t="s">
        <v>2</v>
      </c>
      <c r="B19" s="5"/>
      <c r="C19" s="5"/>
      <c r="D19" s="5"/>
      <c r="E19" s="5"/>
      <c r="F19" s="5"/>
      <c r="G19" s="5"/>
    </row>
    <row r="20" customFormat="false" ht="15" hidden="false" customHeight="false" outlineLevel="0" collapsed="false">
      <c r="A20" s="8"/>
      <c r="B20" s="8"/>
      <c r="C20" s="8"/>
      <c r="D20" s="8"/>
      <c r="E20" s="8"/>
      <c r="F20" s="8"/>
      <c r="G20" s="4"/>
    </row>
    <row r="21" customFormat="false" ht="15" hidden="false" customHeight="false" outlineLevel="0" collapsed="false">
      <c r="A21" s="7" t="s">
        <v>2</v>
      </c>
      <c r="B21" s="7"/>
      <c r="C21" s="7"/>
      <c r="D21" s="7"/>
      <c r="E21" s="7"/>
      <c r="F21" s="7"/>
      <c r="G21" s="7"/>
    </row>
    <row r="22" customFormat="false" ht="39.55" hidden="false" customHeight="false" outlineLevel="0" collapsed="false">
      <c r="A22" s="7" t="s">
        <v>10</v>
      </c>
      <c r="B22" s="7" t="s">
        <v>20</v>
      </c>
      <c r="C22" s="6" t="s">
        <v>21</v>
      </c>
      <c r="D22" s="6" t="s">
        <v>22</v>
      </c>
      <c r="E22" s="7" t="s">
        <v>23</v>
      </c>
      <c r="F22" s="7"/>
      <c r="G22" s="7" t="s">
        <v>24</v>
      </c>
    </row>
    <row r="23" customFormat="false" ht="26.85" hidden="false" customHeight="false" outlineLevel="0" collapsed="false">
      <c r="A23" s="26" t="s">
        <v>194</v>
      </c>
      <c r="B23" s="13" t="n">
        <f aca="false">B11</f>
        <v>0</v>
      </c>
      <c r="C23" s="13" t="n">
        <f aca="false">D17</f>
        <v>0</v>
      </c>
      <c r="D23" s="13" t="n">
        <v>0</v>
      </c>
      <c r="E23" s="9"/>
      <c r="F23" s="17"/>
      <c r="G23" s="11" t="n">
        <f aca="false">SUM(B23:F23)</f>
        <v>0</v>
      </c>
    </row>
    <row r="24" customFormat="false" ht="15" hidden="false" customHeight="false" outlineLevel="0" collapsed="false">
      <c r="A24" s="8"/>
      <c r="B24" s="8"/>
      <c r="C24" s="8"/>
      <c r="D24" s="8"/>
      <c r="E24" s="8"/>
      <c r="F24" s="8"/>
      <c r="G24" s="4"/>
    </row>
    <row r="25" customFormat="false" ht="15" hidden="false" customHeight="false" outlineLevel="0" collapsed="false">
      <c r="A25" s="5" t="s">
        <v>25</v>
      </c>
      <c r="B25" s="5"/>
      <c r="C25" s="5"/>
      <c r="D25" s="5"/>
      <c r="E25" s="5"/>
      <c r="F25" s="5"/>
      <c r="G25" s="5"/>
    </row>
    <row r="26" customFormat="false" ht="15" hidden="false" customHeight="false" outlineLevel="0" collapsed="false">
      <c r="A26" s="8"/>
      <c r="B26" s="8"/>
      <c r="C26" s="8"/>
      <c r="D26" s="8"/>
      <c r="E26" s="8"/>
      <c r="F26" s="8"/>
      <c r="G26" s="4"/>
    </row>
    <row r="27" customFormat="false" ht="15" hidden="false" customHeight="true" outlineLevel="0" collapsed="false">
      <c r="A27" s="12" t="s">
        <v>26</v>
      </c>
      <c r="B27" s="12"/>
      <c r="C27" s="12"/>
      <c r="D27" s="12"/>
      <c r="E27" s="12"/>
      <c r="F27" s="12"/>
      <c r="G27" s="12"/>
    </row>
    <row r="28" customFormat="false" ht="15" hidden="false" customHeight="false" outlineLevel="0" collapsed="false">
      <c r="A28" s="8"/>
      <c r="B28" s="8"/>
      <c r="C28" s="8"/>
      <c r="D28" s="8"/>
      <c r="E28" s="8"/>
      <c r="F28" s="8"/>
      <c r="G28" s="4"/>
    </row>
    <row r="29" customFormat="false" ht="26.85" hidden="false" customHeight="true" outlineLevel="0" collapsed="false">
      <c r="A29" s="6" t="s">
        <v>27</v>
      </c>
      <c r="B29" s="6"/>
      <c r="C29" s="6"/>
      <c r="D29" s="6"/>
      <c r="E29" s="18"/>
      <c r="F29" s="8"/>
      <c r="G29" s="4"/>
    </row>
    <row r="30" customFormat="false" ht="15" hidden="false" customHeight="false" outlineLevel="0" collapsed="false">
      <c r="A30" s="7" t="s">
        <v>10</v>
      </c>
      <c r="B30" s="7" t="s">
        <v>11</v>
      </c>
      <c r="C30" s="6" t="s">
        <v>28</v>
      </c>
      <c r="D30" s="7" t="s">
        <v>18</v>
      </c>
      <c r="E30" s="8"/>
      <c r="F30" s="8"/>
      <c r="G30" s="4"/>
    </row>
    <row r="31" customFormat="false" ht="26.85" hidden="false" customHeight="false" outlineLevel="0" collapsed="false">
      <c r="A31" s="26" t="s">
        <v>194</v>
      </c>
      <c r="B31" s="13" t="n">
        <f aca="false">G23</f>
        <v>0</v>
      </c>
      <c r="C31" s="14" t="n">
        <f aca="false">1/12</f>
        <v>0.0833333333333333</v>
      </c>
      <c r="D31" s="11" t="n">
        <f aca="false">B31*C31</f>
        <v>0</v>
      </c>
      <c r="E31" s="8"/>
      <c r="F31" s="8"/>
      <c r="G31" s="4"/>
    </row>
    <row r="32" customFormat="false" ht="15" hidden="false" customHeight="false" outlineLevel="0" collapsed="false">
      <c r="A32" s="8"/>
      <c r="B32" s="8"/>
      <c r="C32" s="8"/>
      <c r="D32" s="8"/>
      <c r="E32" s="8"/>
      <c r="F32" s="8"/>
      <c r="G32" s="4"/>
    </row>
    <row r="33" customFormat="false" ht="26.85" hidden="false" customHeight="true" outlineLevel="0" collapsed="false">
      <c r="A33" s="6" t="s">
        <v>29</v>
      </c>
      <c r="B33" s="6"/>
      <c r="C33" s="6"/>
      <c r="D33" s="6"/>
      <c r="E33" s="8"/>
      <c r="F33" s="8"/>
      <c r="G33" s="4"/>
    </row>
    <row r="34" customFormat="false" ht="15" hidden="false" customHeight="false" outlineLevel="0" collapsed="false">
      <c r="A34" s="7" t="s">
        <v>10</v>
      </c>
      <c r="B34" s="7" t="s">
        <v>11</v>
      </c>
      <c r="C34" s="6" t="s">
        <v>28</v>
      </c>
      <c r="D34" s="7" t="s">
        <v>18</v>
      </c>
      <c r="E34" s="8"/>
      <c r="F34" s="8"/>
      <c r="G34" s="4"/>
    </row>
    <row r="35" customFormat="false" ht="26.85" hidden="false" customHeight="false" outlineLevel="0" collapsed="false">
      <c r="A35" s="26" t="s">
        <v>194</v>
      </c>
      <c r="B35" s="13" t="n">
        <f aca="false">G23</f>
        <v>0</v>
      </c>
      <c r="C35" s="14" t="n">
        <f aca="false">1/12</f>
        <v>0.0833333333333333</v>
      </c>
      <c r="D35" s="11" t="n">
        <f aca="false">B35*C35</f>
        <v>0</v>
      </c>
      <c r="E35" s="8"/>
      <c r="F35" s="8"/>
      <c r="G35" s="4"/>
    </row>
    <row r="36" customFormat="false" ht="15" hidden="false" customHeight="false" outlineLevel="0" collapsed="false">
      <c r="A36" s="8"/>
      <c r="B36" s="8"/>
      <c r="C36" s="8"/>
      <c r="D36" s="8"/>
      <c r="E36" s="8"/>
      <c r="F36" s="8"/>
      <c r="G36" s="4"/>
    </row>
    <row r="37" customFormat="false" ht="15" hidden="false" customHeight="true" outlineLevel="0" collapsed="false">
      <c r="A37" s="6" t="s">
        <v>30</v>
      </c>
      <c r="B37" s="6"/>
      <c r="C37" s="6"/>
      <c r="D37" s="6"/>
      <c r="E37" s="6"/>
      <c r="F37" s="8"/>
      <c r="G37" s="4"/>
    </row>
    <row r="38" customFormat="false" ht="15" hidden="false" customHeight="false" outlineLevel="0" collapsed="false">
      <c r="A38" s="7" t="s">
        <v>10</v>
      </c>
      <c r="B38" s="7" t="s">
        <v>11</v>
      </c>
      <c r="C38" s="6" t="s">
        <v>31</v>
      </c>
      <c r="D38" s="6" t="s">
        <v>28</v>
      </c>
      <c r="E38" s="7" t="s">
        <v>18</v>
      </c>
      <c r="F38" s="8"/>
      <c r="G38" s="4"/>
    </row>
    <row r="39" customFormat="false" ht="26.85" hidden="false" customHeight="false" outlineLevel="0" collapsed="false">
      <c r="A39" s="26" t="s">
        <v>194</v>
      </c>
      <c r="B39" s="13" t="n">
        <f aca="false">G23</f>
        <v>0</v>
      </c>
      <c r="C39" s="14" t="n">
        <f aca="false">1/3</f>
        <v>0.333333333333333</v>
      </c>
      <c r="D39" s="14" t="n">
        <f aca="false">1/12</f>
        <v>0.0833333333333333</v>
      </c>
      <c r="E39" s="11" t="n">
        <f aca="false">B39*C39*D39</f>
        <v>0</v>
      </c>
      <c r="F39" s="8"/>
      <c r="G39" s="4"/>
    </row>
    <row r="40" customFormat="false" ht="15" hidden="false" customHeight="false" outlineLevel="0" collapsed="false">
      <c r="A40" s="8"/>
      <c r="B40" s="8"/>
      <c r="C40" s="8"/>
      <c r="D40" s="8"/>
      <c r="E40" s="8"/>
      <c r="F40" s="8"/>
      <c r="G40" s="4"/>
    </row>
    <row r="41" customFormat="false" ht="15" hidden="false" customHeight="false" outlineLevel="0" collapsed="false">
      <c r="A41" s="7" t="s">
        <v>26</v>
      </c>
      <c r="B41" s="7"/>
      <c r="C41" s="7"/>
      <c r="D41" s="7"/>
      <c r="E41" s="7"/>
      <c r="F41" s="8"/>
      <c r="G41" s="4"/>
    </row>
    <row r="42" customFormat="false" ht="15" hidden="false" customHeight="false" outlineLevel="0" collapsed="false">
      <c r="A42" s="7" t="s">
        <v>10</v>
      </c>
      <c r="B42" s="7" t="s">
        <v>32</v>
      </c>
      <c r="C42" s="7" t="s">
        <v>33</v>
      </c>
      <c r="D42" s="7" t="s">
        <v>34</v>
      </c>
      <c r="E42" s="7" t="s">
        <v>24</v>
      </c>
      <c r="F42" s="8"/>
      <c r="G42" s="4"/>
    </row>
    <row r="43" customFormat="false" ht="26.85" hidden="false" customHeight="false" outlineLevel="0" collapsed="false">
      <c r="A43" s="26" t="s">
        <v>194</v>
      </c>
      <c r="B43" s="13" t="n">
        <f aca="false">D31</f>
        <v>0</v>
      </c>
      <c r="C43" s="13" t="n">
        <f aca="false">D35</f>
        <v>0</v>
      </c>
      <c r="D43" s="13" t="n">
        <f aca="false">E39</f>
        <v>0</v>
      </c>
      <c r="E43" s="11" t="n">
        <f aca="false">SUM(B43:D43)</f>
        <v>0</v>
      </c>
      <c r="F43" s="8"/>
      <c r="G43" s="4"/>
    </row>
    <row r="44" customFormat="false" ht="15" hidden="false" customHeight="false" outlineLevel="0" collapsed="false">
      <c r="A44" s="8"/>
      <c r="B44" s="8"/>
      <c r="C44" s="8"/>
      <c r="D44" s="8"/>
      <c r="E44" s="8"/>
      <c r="F44" s="8"/>
      <c r="G44" s="4"/>
    </row>
    <row r="45" customFormat="false" ht="15" hidden="false" customHeight="true" outlineLevel="0" collapsed="false">
      <c r="A45" s="12" t="s">
        <v>35</v>
      </c>
      <c r="B45" s="12"/>
      <c r="C45" s="12"/>
      <c r="D45" s="12"/>
      <c r="E45" s="12"/>
      <c r="F45" s="12"/>
      <c r="G45" s="12"/>
    </row>
    <row r="46" customFormat="false" ht="15" hidden="false" customHeight="false" outlineLevel="0" collapsed="false">
      <c r="A46" s="8"/>
      <c r="B46" s="8"/>
      <c r="C46" s="8"/>
      <c r="D46" s="8"/>
      <c r="E46" s="8"/>
      <c r="F46" s="8"/>
      <c r="G46" s="4"/>
    </row>
    <row r="47" customFormat="false" ht="15" hidden="false" customHeight="false" outlineLevel="0" collapsed="false">
      <c r="A47" s="7" t="s">
        <v>36</v>
      </c>
      <c r="B47" s="7"/>
      <c r="C47" s="8"/>
      <c r="D47" s="8"/>
      <c r="E47" s="8"/>
      <c r="F47" s="8"/>
      <c r="G47" s="4"/>
    </row>
    <row r="48" customFormat="false" ht="15" hidden="false" customHeight="false" outlineLevel="0" collapsed="false">
      <c r="A48" s="7" t="s">
        <v>37</v>
      </c>
      <c r="B48" s="7" t="s">
        <v>12</v>
      </c>
      <c r="C48" s="8"/>
      <c r="D48" s="8"/>
      <c r="E48" s="8"/>
      <c r="F48" s="8"/>
      <c r="G48" s="4"/>
    </row>
    <row r="49" customFormat="false" ht="15" hidden="false" customHeight="false" outlineLevel="0" collapsed="false">
      <c r="A49" s="9" t="s">
        <v>38</v>
      </c>
      <c r="B49" s="19" t="n">
        <v>0</v>
      </c>
      <c r="C49" s="8"/>
      <c r="D49" s="8"/>
      <c r="E49" s="8"/>
      <c r="F49" s="8"/>
      <c r="G49" s="4"/>
    </row>
    <row r="50" customFormat="false" ht="15" hidden="false" customHeight="false" outlineLevel="0" collapsed="false">
      <c r="A50" s="9" t="s">
        <v>39</v>
      </c>
      <c r="B50" s="19" t="n">
        <v>0</v>
      </c>
      <c r="C50" s="8"/>
      <c r="D50" s="8"/>
      <c r="E50" s="8"/>
      <c r="F50" s="8"/>
      <c r="G50" s="4"/>
    </row>
    <row r="51" customFormat="false" ht="15" hidden="false" customHeight="false" outlineLevel="0" collapsed="false">
      <c r="A51" s="9" t="s">
        <v>40</v>
      </c>
      <c r="B51" s="19" t="n">
        <v>0</v>
      </c>
      <c r="C51" s="8"/>
      <c r="D51" s="8"/>
      <c r="E51" s="8"/>
      <c r="F51" s="8"/>
      <c r="G51" s="4"/>
    </row>
    <row r="52" customFormat="false" ht="15" hidden="false" customHeight="false" outlineLevel="0" collapsed="false">
      <c r="A52" s="9" t="s">
        <v>41</v>
      </c>
      <c r="B52" s="19" t="n">
        <v>0</v>
      </c>
      <c r="C52" s="8"/>
      <c r="D52" s="8"/>
      <c r="E52" s="8"/>
      <c r="F52" s="8"/>
      <c r="G52" s="4"/>
    </row>
    <row r="53" customFormat="false" ht="15" hidden="false" customHeight="false" outlineLevel="0" collapsed="false">
      <c r="A53" s="9" t="s">
        <v>42</v>
      </c>
      <c r="B53" s="19" t="n">
        <v>0</v>
      </c>
      <c r="C53" s="8"/>
      <c r="D53" s="8"/>
      <c r="E53" s="8"/>
      <c r="F53" s="8"/>
      <c r="G53" s="4"/>
    </row>
    <row r="54" customFormat="false" ht="15" hidden="false" customHeight="false" outlineLevel="0" collapsed="false">
      <c r="A54" s="9" t="s">
        <v>43</v>
      </c>
      <c r="B54" s="19" t="n">
        <v>0</v>
      </c>
      <c r="C54" s="8"/>
      <c r="D54" s="8"/>
      <c r="E54" s="8"/>
      <c r="F54" s="8"/>
      <c r="G54" s="4"/>
    </row>
    <row r="55" customFormat="false" ht="15" hidden="false" customHeight="false" outlineLevel="0" collapsed="false">
      <c r="A55" s="9" t="s">
        <v>44</v>
      </c>
      <c r="B55" s="19" t="n">
        <v>0</v>
      </c>
      <c r="C55" s="8"/>
      <c r="D55" s="8"/>
      <c r="E55" s="8"/>
      <c r="F55" s="8"/>
      <c r="G55" s="4"/>
    </row>
    <row r="56" customFormat="false" ht="15" hidden="false" customHeight="false" outlineLevel="0" collapsed="false">
      <c r="A56" s="9" t="s">
        <v>45</v>
      </c>
      <c r="B56" s="19" t="n">
        <v>0</v>
      </c>
      <c r="C56" s="8"/>
      <c r="D56" s="8"/>
      <c r="E56" s="8"/>
      <c r="F56" s="8"/>
      <c r="G56" s="4"/>
    </row>
    <row r="57" customFormat="false" ht="15" hidden="false" customHeight="false" outlineLevel="0" collapsed="false">
      <c r="A57" s="20" t="s">
        <v>46</v>
      </c>
      <c r="B57" s="21" t="n">
        <f aca="false">SUM(B49:B56)</f>
        <v>0</v>
      </c>
      <c r="C57" s="8"/>
      <c r="D57" s="8"/>
      <c r="E57" s="8"/>
      <c r="F57" s="8"/>
      <c r="G57" s="4"/>
    </row>
    <row r="58" customFormat="false" ht="15" hidden="false" customHeight="false" outlineLevel="0" collapsed="false">
      <c r="A58" s="8"/>
      <c r="B58" s="8"/>
      <c r="C58" s="8"/>
      <c r="D58" s="8"/>
      <c r="E58" s="8"/>
      <c r="F58" s="8"/>
      <c r="G58" s="4"/>
    </row>
    <row r="59" customFormat="false" ht="15" hidden="false" customHeight="false" outlineLevel="0" collapsed="false">
      <c r="A59" s="7" t="s">
        <v>47</v>
      </c>
      <c r="B59" s="7"/>
      <c r="C59" s="7"/>
      <c r="D59" s="7"/>
      <c r="E59" s="8"/>
      <c r="F59" s="8"/>
      <c r="G59" s="4"/>
    </row>
    <row r="60" customFormat="false" ht="15" hidden="false" customHeight="false" outlineLevel="0" collapsed="false">
      <c r="A60" s="7" t="s">
        <v>10</v>
      </c>
      <c r="B60" s="7" t="s">
        <v>11</v>
      </c>
      <c r="C60" s="7" t="s">
        <v>12</v>
      </c>
      <c r="D60" s="7" t="s">
        <v>18</v>
      </c>
      <c r="E60" s="8"/>
      <c r="F60" s="8"/>
      <c r="G60" s="4"/>
    </row>
    <row r="61" customFormat="false" ht="26.85" hidden="false" customHeight="false" outlineLevel="0" collapsed="false">
      <c r="A61" s="26" t="s">
        <v>194</v>
      </c>
      <c r="B61" s="13" t="n">
        <f aca="false">G23+E43</f>
        <v>0</v>
      </c>
      <c r="C61" s="14" t="n">
        <f aca="false">SUM($B$49:$B$55)</f>
        <v>0</v>
      </c>
      <c r="D61" s="11" t="n">
        <f aca="false">B61*C61</f>
        <v>0</v>
      </c>
      <c r="E61" s="8"/>
      <c r="F61" s="8"/>
      <c r="G61" s="4"/>
    </row>
    <row r="62" customFormat="false" ht="15" hidden="false" customHeight="false" outlineLevel="0" collapsed="false">
      <c r="A62" s="8"/>
      <c r="B62" s="8"/>
      <c r="C62" s="8"/>
      <c r="D62" s="8"/>
      <c r="E62" s="8"/>
      <c r="F62" s="8"/>
      <c r="G62" s="4"/>
    </row>
    <row r="63" customFormat="false" ht="15" hidden="false" customHeight="false" outlineLevel="0" collapsed="false">
      <c r="A63" s="7" t="s">
        <v>48</v>
      </c>
      <c r="B63" s="7"/>
      <c r="C63" s="7"/>
      <c r="D63" s="7"/>
      <c r="E63" s="8"/>
      <c r="F63" s="8"/>
      <c r="G63" s="4"/>
    </row>
    <row r="64" customFormat="false" ht="15" hidden="false" customHeight="false" outlineLevel="0" collapsed="false">
      <c r="A64" s="7" t="s">
        <v>10</v>
      </c>
      <c r="B64" s="7" t="s">
        <v>11</v>
      </c>
      <c r="C64" s="7" t="s">
        <v>12</v>
      </c>
      <c r="D64" s="7" t="s">
        <v>18</v>
      </c>
      <c r="E64" s="8"/>
      <c r="F64" s="8"/>
      <c r="G64" s="4"/>
    </row>
    <row r="65" customFormat="false" ht="26.85" hidden="false" customHeight="false" outlineLevel="0" collapsed="false">
      <c r="A65" s="26" t="s">
        <v>194</v>
      </c>
      <c r="B65" s="13" t="n">
        <f aca="false">G23+E43</f>
        <v>0</v>
      </c>
      <c r="C65" s="14" t="n">
        <f aca="false">$B$56</f>
        <v>0</v>
      </c>
      <c r="D65" s="11" t="n">
        <f aca="false">B65*C65</f>
        <v>0</v>
      </c>
      <c r="E65" s="8"/>
      <c r="F65" s="8"/>
      <c r="G65" s="4"/>
    </row>
    <row r="66" customFormat="false" ht="15" hidden="false" customHeight="false" outlineLevel="0" collapsed="false">
      <c r="A66" s="8"/>
      <c r="B66" s="8"/>
      <c r="C66" s="8"/>
      <c r="D66" s="8"/>
      <c r="E66" s="8"/>
      <c r="F66" s="8"/>
      <c r="G66" s="4"/>
    </row>
    <row r="67" customFormat="false" ht="15" hidden="false" customHeight="false" outlineLevel="0" collapsed="false">
      <c r="A67" s="7" t="s">
        <v>35</v>
      </c>
      <c r="B67" s="7"/>
      <c r="C67" s="7"/>
      <c r="D67" s="7"/>
      <c r="E67" s="8"/>
      <c r="F67" s="8"/>
      <c r="G67" s="4"/>
    </row>
    <row r="68" customFormat="false" ht="15" hidden="false" customHeight="false" outlineLevel="0" collapsed="false">
      <c r="A68" s="7" t="s">
        <v>10</v>
      </c>
      <c r="B68" s="7" t="s">
        <v>49</v>
      </c>
      <c r="C68" s="7" t="s">
        <v>45</v>
      </c>
      <c r="D68" s="7" t="s">
        <v>24</v>
      </c>
      <c r="E68" s="8"/>
      <c r="F68" s="8"/>
      <c r="G68" s="4"/>
    </row>
    <row r="69" customFormat="false" ht="26.85" hidden="false" customHeight="false" outlineLevel="0" collapsed="false">
      <c r="A69" s="26" t="s">
        <v>194</v>
      </c>
      <c r="B69" s="13" t="n">
        <f aca="false">D61</f>
        <v>0</v>
      </c>
      <c r="C69" s="13" t="n">
        <f aca="false">D65</f>
        <v>0</v>
      </c>
      <c r="D69" s="11" t="n">
        <f aca="false">B69+C69</f>
        <v>0</v>
      </c>
      <c r="E69" s="8"/>
      <c r="F69" s="8"/>
      <c r="G69" s="4"/>
    </row>
    <row r="70" customFormat="false" ht="15" hidden="false" customHeight="false" outlineLevel="0" collapsed="false">
      <c r="A70" s="8"/>
      <c r="B70" s="8"/>
      <c r="C70" s="8"/>
      <c r="D70" s="8"/>
      <c r="E70" s="8"/>
      <c r="F70" s="8"/>
      <c r="G70" s="4"/>
    </row>
    <row r="71" customFormat="false" ht="15" hidden="false" customHeight="true" outlineLevel="0" collapsed="false">
      <c r="A71" s="12" t="s">
        <v>50</v>
      </c>
      <c r="B71" s="12"/>
      <c r="C71" s="12"/>
      <c r="D71" s="12"/>
      <c r="E71" s="12"/>
      <c r="F71" s="12"/>
      <c r="G71" s="12"/>
    </row>
    <row r="72" customFormat="false" ht="15" hidden="false" customHeight="false" outlineLevel="0" collapsed="false">
      <c r="A72" s="8"/>
      <c r="B72" s="8"/>
      <c r="C72" s="8"/>
      <c r="D72" s="8"/>
      <c r="E72" s="8"/>
      <c r="F72" s="8"/>
      <c r="G72" s="4"/>
    </row>
    <row r="73" customFormat="false" ht="15" hidden="false" customHeight="false" outlineLevel="0" collapsed="false">
      <c r="A73" s="15" t="s">
        <v>51</v>
      </c>
      <c r="B73" s="15"/>
      <c r="C73" s="15"/>
      <c r="D73" s="15"/>
      <c r="E73" s="15"/>
      <c r="F73" s="15"/>
      <c r="G73" s="4"/>
    </row>
    <row r="74" customFormat="false" ht="15" hidden="false" customHeight="false" outlineLevel="0" collapsed="false">
      <c r="A74" s="8"/>
      <c r="B74" s="8"/>
      <c r="C74" s="8"/>
      <c r="D74" s="8"/>
      <c r="E74" s="8"/>
      <c r="F74" s="8"/>
      <c r="G74" s="4"/>
    </row>
    <row r="75" customFormat="false" ht="15" hidden="false" customHeight="false" outlineLevel="0" collapsed="false">
      <c r="A75" s="7" t="s">
        <v>52</v>
      </c>
      <c r="B75" s="7"/>
      <c r="C75" s="7"/>
      <c r="D75" s="7"/>
      <c r="E75" s="7"/>
      <c r="F75" s="8"/>
      <c r="G75" s="4"/>
    </row>
    <row r="76" customFormat="false" ht="26.85" hidden="false" customHeight="false" outlineLevel="0" collapsed="false">
      <c r="A76" s="7" t="s">
        <v>10</v>
      </c>
      <c r="B76" s="7" t="s">
        <v>53</v>
      </c>
      <c r="C76" s="7" t="s">
        <v>54</v>
      </c>
      <c r="D76" s="6" t="s">
        <v>55</v>
      </c>
      <c r="E76" s="7" t="s">
        <v>56</v>
      </c>
      <c r="F76" s="8"/>
      <c r="G76" s="4"/>
    </row>
    <row r="77" customFormat="false" ht="26.85" hidden="false" customHeight="false" outlineLevel="0" collapsed="false">
      <c r="A77" s="26" t="s">
        <v>194</v>
      </c>
      <c r="B77" s="22" t="n">
        <v>0</v>
      </c>
      <c r="C77" s="23" t="n">
        <v>2</v>
      </c>
      <c r="D77" s="23" t="n">
        <v>22</v>
      </c>
      <c r="E77" s="11" t="n">
        <f aca="false">B77*C77*D77</f>
        <v>0</v>
      </c>
      <c r="F77" s="8"/>
      <c r="G77" s="4"/>
    </row>
    <row r="78" customFormat="false" ht="15" hidden="false" customHeight="false" outlineLevel="0" collapsed="false">
      <c r="A78" s="8"/>
      <c r="B78" s="8"/>
      <c r="C78" s="8"/>
      <c r="D78" s="8"/>
      <c r="E78" s="8"/>
      <c r="F78" s="8"/>
      <c r="G78" s="4"/>
    </row>
    <row r="79" customFormat="false" ht="15" hidden="false" customHeight="false" outlineLevel="0" collapsed="false">
      <c r="A79" s="7" t="s">
        <v>57</v>
      </c>
      <c r="B79" s="7"/>
      <c r="C79" s="7"/>
      <c r="D79" s="7"/>
      <c r="E79" s="7"/>
      <c r="F79" s="8"/>
      <c r="G79" s="4"/>
    </row>
    <row r="80" customFormat="false" ht="15" hidden="false" customHeight="false" outlineLevel="0" collapsed="false">
      <c r="A80" s="7" t="s">
        <v>10</v>
      </c>
      <c r="B80" s="7" t="s">
        <v>11</v>
      </c>
      <c r="C80" s="7" t="s">
        <v>58</v>
      </c>
      <c r="D80" s="7" t="s">
        <v>12</v>
      </c>
      <c r="E80" s="7" t="s">
        <v>59</v>
      </c>
      <c r="F80" s="8"/>
      <c r="G80" s="4"/>
    </row>
    <row r="81" customFormat="false" ht="26.85" hidden="false" customHeight="false" outlineLevel="0" collapsed="false">
      <c r="A81" s="26" t="s">
        <v>194</v>
      </c>
      <c r="B81" s="13" t="n">
        <f aca="false">B11</f>
        <v>0</v>
      </c>
      <c r="C81" s="24" t="n">
        <v>1</v>
      </c>
      <c r="D81" s="24" t="n">
        <v>0.06</v>
      </c>
      <c r="E81" s="11" t="n">
        <f aca="false">B81*C81*D81</f>
        <v>0</v>
      </c>
      <c r="F81" s="8"/>
      <c r="G81" s="4"/>
    </row>
    <row r="82" customFormat="false" ht="15" hidden="false" customHeight="false" outlineLevel="0" collapsed="false">
      <c r="A82" s="8"/>
      <c r="B82" s="8"/>
      <c r="C82" s="8"/>
      <c r="D82" s="8"/>
      <c r="E82" s="8"/>
      <c r="F82" s="8"/>
      <c r="G82" s="4"/>
    </row>
    <row r="83" customFormat="false" ht="15" hidden="false" customHeight="false" outlineLevel="0" collapsed="false">
      <c r="A83" s="7" t="s">
        <v>60</v>
      </c>
      <c r="B83" s="7"/>
      <c r="C83" s="7"/>
      <c r="D83" s="7"/>
      <c r="E83" s="8"/>
      <c r="F83" s="8"/>
      <c r="G83" s="4"/>
    </row>
    <row r="84" customFormat="false" ht="15" hidden="false" customHeight="false" outlineLevel="0" collapsed="false">
      <c r="A84" s="7" t="s">
        <v>10</v>
      </c>
      <c r="B84" s="7" t="s">
        <v>56</v>
      </c>
      <c r="C84" s="7" t="s">
        <v>61</v>
      </c>
      <c r="D84" s="7" t="s">
        <v>62</v>
      </c>
      <c r="E84" s="8"/>
      <c r="F84" s="8"/>
      <c r="G84" s="4"/>
    </row>
    <row r="85" customFormat="false" ht="26.85" hidden="false" customHeight="false" outlineLevel="0" collapsed="false">
      <c r="A85" s="26" t="s">
        <v>194</v>
      </c>
      <c r="B85" s="13" t="n">
        <f aca="false">E77</f>
        <v>0</v>
      </c>
      <c r="C85" s="13" t="n">
        <f aca="false">E81</f>
        <v>0</v>
      </c>
      <c r="D85" s="11" t="n">
        <f aca="false">B85-C85</f>
        <v>0</v>
      </c>
      <c r="E85" s="8"/>
      <c r="F85" s="8"/>
      <c r="G85" s="4"/>
    </row>
    <row r="86" customFormat="false" ht="15" hidden="false" customHeight="false" outlineLevel="0" collapsed="false">
      <c r="A86" s="8"/>
      <c r="B86" s="8"/>
      <c r="C86" s="8"/>
      <c r="D86" s="8"/>
      <c r="E86" s="8"/>
      <c r="F86" s="8"/>
      <c r="G86" s="4"/>
    </row>
    <row r="87" customFormat="false" ht="15" hidden="false" customHeight="false" outlineLevel="0" collapsed="false">
      <c r="A87" s="15" t="s">
        <v>63</v>
      </c>
      <c r="B87" s="15"/>
      <c r="C87" s="15"/>
      <c r="D87" s="15"/>
      <c r="E87" s="15"/>
      <c r="F87" s="15"/>
      <c r="G87" s="4"/>
    </row>
    <row r="88" customFormat="false" ht="15" hidden="false" customHeight="false" outlineLevel="0" collapsed="false">
      <c r="A88" s="8"/>
      <c r="B88" s="8"/>
      <c r="C88" s="8"/>
      <c r="D88" s="8"/>
      <c r="E88" s="8"/>
      <c r="F88" s="8"/>
      <c r="G88" s="4"/>
    </row>
    <row r="89" customFormat="false" ht="15" hidden="false" customHeight="false" outlineLevel="0" collapsed="false">
      <c r="A89" s="7" t="s">
        <v>63</v>
      </c>
      <c r="B89" s="7"/>
      <c r="C89" s="7"/>
      <c r="D89" s="7"/>
      <c r="E89" s="8"/>
      <c r="F89" s="8"/>
      <c r="G89" s="4"/>
    </row>
    <row r="90" customFormat="false" ht="26.85" hidden="false" customHeight="false" outlineLevel="0" collapsed="false">
      <c r="A90" s="7" t="s">
        <v>10</v>
      </c>
      <c r="B90" s="7" t="s">
        <v>64</v>
      </c>
      <c r="C90" s="6" t="s">
        <v>55</v>
      </c>
      <c r="D90" s="7" t="s">
        <v>18</v>
      </c>
      <c r="E90" s="8"/>
      <c r="F90" s="8"/>
      <c r="G90" s="4"/>
    </row>
    <row r="91" customFormat="false" ht="26.85" hidden="false" customHeight="false" outlineLevel="0" collapsed="false">
      <c r="A91" s="26" t="s">
        <v>194</v>
      </c>
      <c r="B91" s="22" t="n">
        <v>0</v>
      </c>
      <c r="C91" s="23" t="n">
        <f aca="false">D77</f>
        <v>22</v>
      </c>
      <c r="D91" s="11" t="n">
        <f aca="false">B91*C91</f>
        <v>0</v>
      </c>
      <c r="E91" s="8"/>
      <c r="F91" s="8"/>
      <c r="G91" s="4"/>
    </row>
    <row r="92" customFormat="false" ht="15" hidden="false" customHeight="false" outlineLevel="0" collapsed="false">
      <c r="A92" s="8"/>
      <c r="B92" s="8"/>
      <c r="C92" s="8"/>
      <c r="D92" s="8"/>
      <c r="E92" s="8"/>
      <c r="F92" s="8"/>
      <c r="G92" s="4"/>
    </row>
    <row r="93" customFormat="false" ht="15" hidden="false" customHeight="false" outlineLevel="0" collapsed="false">
      <c r="A93" s="7" t="s">
        <v>65</v>
      </c>
      <c r="B93" s="7"/>
      <c r="C93" s="7"/>
      <c r="D93" s="7"/>
      <c r="E93" s="8"/>
      <c r="F93" s="8"/>
      <c r="G93" s="4"/>
    </row>
    <row r="94" customFormat="false" ht="15" hidden="false" customHeight="false" outlineLevel="0" collapsed="false">
      <c r="A94" s="7" t="s">
        <v>10</v>
      </c>
      <c r="B94" s="7" t="s">
        <v>11</v>
      </c>
      <c r="C94" s="7" t="s">
        <v>12</v>
      </c>
      <c r="D94" s="7" t="s">
        <v>59</v>
      </c>
      <c r="E94" s="8"/>
      <c r="F94" s="8"/>
      <c r="G94" s="4"/>
    </row>
    <row r="95" customFormat="false" ht="26.85" hidden="false" customHeight="false" outlineLevel="0" collapsed="false">
      <c r="A95" s="26" t="s">
        <v>194</v>
      </c>
      <c r="B95" s="13" t="n">
        <f aca="false">D91</f>
        <v>0</v>
      </c>
      <c r="C95" s="24" t="n">
        <v>0.19</v>
      </c>
      <c r="D95" s="11" t="n">
        <f aca="false">B95*C95</f>
        <v>0</v>
      </c>
      <c r="E95" s="8"/>
      <c r="F95" s="8"/>
      <c r="G95" s="4"/>
    </row>
    <row r="96" customFormat="false" ht="15" hidden="false" customHeight="false" outlineLevel="0" collapsed="false">
      <c r="A96" s="8"/>
      <c r="B96" s="8"/>
      <c r="C96" s="8"/>
      <c r="D96" s="8"/>
      <c r="E96" s="8"/>
      <c r="F96" s="8"/>
      <c r="G96" s="4"/>
    </row>
    <row r="97" customFormat="false" ht="15" hidden="false" customHeight="false" outlineLevel="0" collapsed="false">
      <c r="A97" s="7" t="s">
        <v>195</v>
      </c>
      <c r="B97" s="7"/>
      <c r="C97" s="7"/>
      <c r="D97" s="7"/>
      <c r="E97" s="8"/>
      <c r="F97" s="8"/>
      <c r="G97" s="4"/>
    </row>
    <row r="98" customFormat="false" ht="15" hidden="false" customHeight="false" outlineLevel="0" collapsed="false">
      <c r="A98" s="7" t="s">
        <v>10</v>
      </c>
      <c r="B98" s="7" t="s">
        <v>56</v>
      </c>
      <c r="C98" s="7" t="s">
        <v>59</v>
      </c>
      <c r="D98" s="7" t="s">
        <v>62</v>
      </c>
      <c r="E98" s="8"/>
      <c r="F98" s="8"/>
      <c r="G98" s="4"/>
    </row>
    <row r="99" customFormat="false" ht="26.85" hidden="false" customHeight="false" outlineLevel="0" collapsed="false">
      <c r="A99" s="26" t="s">
        <v>194</v>
      </c>
      <c r="B99" s="13" t="n">
        <f aca="false">D91</f>
        <v>0</v>
      </c>
      <c r="C99" s="13" t="n">
        <f aca="false">D95</f>
        <v>0</v>
      </c>
      <c r="D99" s="11" t="n">
        <f aca="false">B99-C99</f>
        <v>0</v>
      </c>
      <c r="E99" s="8"/>
      <c r="F99" s="8"/>
      <c r="G99" s="4"/>
    </row>
    <row r="100" customFormat="false" ht="15" hidden="false" customHeight="false" outlineLevel="0" collapsed="false">
      <c r="A100" s="8"/>
      <c r="B100" s="8"/>
      <c r="C100" s="8"/>
      <c r="D100" s="8"/>
      <c r="E100" s="8"/>
      <c r="F100" s="8"/>
      <c r="G100" s="4"/>
    </row>
    <row r="101" customFormat="false" ht="15" hidden="false" customHeight="false" outlineLevel="0" collapsed="false">
      <c r="A101" s="7" t="s">
        <v>67</v>
      </c>
      <c r="B101" s="7"/>
      <c r="C101" s="7"/>
      <c r="D101" s="7"/>
      <c r="E101" s="8"/>
      <c r="F101" s="8"/>
      <c r="G101" s="4"/>
    </row>
    <row r="102" customFormat="false" ht="15" hidden="false" customHeight="false" outlineLevel="0" collapsed="false">
      <c r="A102" s="7" t="s">
        <v>10</v>
      </c>
      <c r="B102" s="7"/>
      <c r="C102" s="7"/>
      <c r="D102" s="7"/>
      <c r="E102" s="8"/>
      <c r="F102" s="8"/>
      <c r="G102" s="4"/>
    </row>
    <row r="103" customFormat="false" ht="26.85" hidden="false" customHeight="false" outlineLevel="0" collapsed="false">
      <c r="A103" s="26" t="s">
        <v>194</v>
      </c>
      <c r="B103" s="13"/>
      <c r="C103" s="13"/>
      <c r="D103" s="10" t="n">
        <v>0</v>
      </c>
      <c r="E103" s="8"/>
      <c r="F103" s="8"/>
      <c r="G103" s="4"/>
    </row>
    <row r="104" customFormat="false" ht="15" hidden="false" customHeight="false" outlineLevel="0" collapsed="false">
      <c r="A104" s="8"/>
      <c r="B104" s="8"/>
      <c r="C104" s="8"/>
      <c r="D104" s="8"/>
      <c r="E104" s="8"/>
      <c r="F104" s="8"/>
      <c r="G104" s="4"/>
    </row>
    <row r="105" customFormat="false" ht="15" hidden="false" customHeight="false" outlineLevel="0" collapsed="false">
      <c r="A105" s="7" t="s">
        <v>50</v>
      </c>
      <c r="B105" s="7"/>
      <c r="C105" s="7"/>
      <c r="D105" s="7"/>
      <c r="E105" s="7"/>
      <c r="F105" s="7"/>
      <c r="G105" s="44"/>
    </row>
    <row r="106" customFormat="false" ht="15" hidden="false" customHeight="false" outlineLevel="0" collapsed="false">
      <c r="A106" s="7" t="s">
        <v>10</v>
      </c>
      <c r="B106" s="7" t="s">
        <v>68</v>
      </c>
      <c r="C106" s="7" t="s">
        <v>69</v>
      </c>
      <c r="D106" s="7" t="s">
        <v>70</v>
      </c>
      <c r="E106" s="7"/>
      <c r="F106" s="7" t="s">
        <v>24</v>
      </c>
      <c r="G106" s="4"/>
    </row>
    <row r="107" customFormat="false" ht="26.85" hidden="false" customHeight="false" outlineLevel="0" collapsed="false">
      <c r="A107" s="26" t="s">
        <v>194</v>
      </c>
      <c r="B107" s="13" t="n">
        <f aca="false">D85</f>
        <v>0</v>
      </c>
      <c r="C107" s="13" t="n">
        <f aca="false">D99</f>
        <v>0</v>
      </c>
      <c r="D107" s="13" t="n">
        <f aca="false">D103</f>
        <v>0</v>
      </c>
      <c r="E107" s="13"/>
      <c r="F107" s="11" t="n">
        <f aca="false">SUM(B107:E107)</f>
        <v>0</v>
      </c>
      <c r="G107" s="4"/>
    </row>
    <row r="108" customFormat="false" ht="15" hidden="false" customHeight="false" outlineLevel="0" collapsed="false">
      <c r="A108" s="8"/>
      <c r="B108" s="8"/>
      <c r="C108" s="8"/>
      <c r="D108" s="8"/>
      <c r="E108" s="8"/>
      <c r="F108" s="8"/>
      <c r="G108" s="4"/>
    </row>
    <row r="109" customFormat="false" ht="15" hidden="false" customHeight="false" outlineLevel="0" collapsed="false">
      <c r="A109" s="5" t="s">
        <v>25</v>
      </c>
      <c r="B109" s="5"/>
      <c r="C109" s="5"/>
      <c r="D109" s="5"/>
      <c r="E109" s="5"/>
      <c r="F109" s="5"/>
      <c r="G109" s="5"/>
    </row>
    <row r="110" customFormat="false" ht="15" hidden="false" customHeight="false" outlineLevel="0" collapsed="false">
      <c r="A110" s="8"/>
      <c r="B110" s="8"/>
      <c r="C110" s="8"/>
      <c r="D110" s="8"/>
      <c r="E110" s="8"/>
      <c r="F110" s="8"/>
      <c r="G110" s="4"/>
    </row>
    <row r="111" customFormat="false" ht="15" hidden="false" customHeight="false" outlineLevel="0" collapsed="false">
      <c r="A111" s="7" t="s">
        <v>25</v>
      </c>
      <c r="B111" s="7"/>
      <c r="C111" s="7"/>
      <c r="D111" s="7"/>
      <c r="E111" s="7"/>
      <c r="F111" s="8"/>
      <c r="G111" s="4"/>
    </row>
    <row r="112" customFormat="false" ht="15" hidden="false" customHeight="false" outlineLevel="0" collapsed="false">
      <c r="A112" s="7" t="s">
        <v>10</v>
      </c>
      <c r="B112" s="7" t="s">
        <v>71</v>
      </c>
      <c r="C112" s="7" t="s">
        <v>72</v>
      </c>
      <c r="D112" s="7" t="s">
        <v>73</v>
      </c>
      <c r="E112" s="7" t="s">
        <v>24</v>
      </c>
      <c r="F112" s="8"/>
      <c r="G112" s="4"/>
    </row>
    <row r="113" customFormat="false" ht="26.85" hidden="false" customHeight="false" outlineLevel="0" collapsed="false">
      <c r="A113" s="26" t="s">
        <v>194</v>
      </c>
      <c r="B113" s="13" t="n">
        <f aca="false">E43</f>
        <v>0</v>
      </c>
      <c r="C113" s="13" t="n">
        <f aca="false">D69</f>
        <v>0</v>
      </c>
      <c r="D113" s="13" t="n">
        <f aca="false">F107</f>
        <v>0</v>
      </c>
      <c r="E113" s="11" t="n">
        <f aca="false">SUM(B113:D113)</f>
        <v>0</v>
      </c>
      <c r="F113" s="8"/>
      <c r="G113" s="4"/>
    </row>
    <row r="114" customFormat="false" ht="15" hidden="false" customHeight="false" outlineLevel="0" collapsed="false">
      <c r="A114" s="8"/>
      <c r="B114" s="8"/>
      <c r="C114" s="8"/>
      <c r="D114" s="8"/>
      <c r="E114" s="8"/>
      <c r="F114" s="8"/>
      <c r="G114" s="4"/>
    </row>
    <row r="115" customFormat="false" ht="15" hidden="false" customHeight="false" outlineLevel="0" collapsed="false">
      <c r="A115" s="5" t="s">
        <v>74</v>
      </c>
      <c r="B115" s="5"/>
      <c r="C115" s="5"/>
      <c r="D115" s="5"/>
      <c r="E115" s="5"/>
      <c r="F115" s="5"/>
      <c r="G115" s="5"/>
    </row>
    <row r="116" customFormat="false" ht="15" hidden="false" customHeight="false" outlineLevel="0" collapsed="false">
      <c r="A116" s="8"/>
      <c r="B116" s="8"/>
      <c r="C116" s="8"/>
      <c r="D116" s="8"/>
      <c r="E116" s="8"/>
      <c r="F116" s="8"/>
      <c r="G116" s="4"/>
    </row>
    <row r="117" customFormat="false" ht="26.25" hidden="false" customHeight="true" outlineLevel="0" collapsed="false">
      <c r="A117" s="6" t="s">
        <v>75</v>
      </c>
      <c r="B117" s="6"/>
      <c r="C117" s="8"/>
      <c r="D117" s="8"/>
      <c r="E117" s="8"/>
      <c r="F117" s="8"/>
      <c r="G117" s="4"/>
    </row>
    <row r="118" customFormat="false" ht="15" hidden="false" customHeight="false" outlineLevel="0" collapsed="false">
      <c r="A118" s="7" t="s">
        <v>76</v>
      </c>
      <c r="B118" s="7" t="s">
        <v>12</v>
      </c>
      <c r="C118" s="8"/>
      <c r="D118" s="8"/>
      <c r="E118" s="8"/>
      <c r="F118" s="8"/>
      <c r="G118" s="4"/>
    </row>
    <row r="119" customFormat="false" ht="26.85" hidden="false" customHeight="false" outlineLevel="0" collapsed="false">
      <c r="A119" s="26" t="s">
        <v>77</v>
      </c>
      <c r="B119" s="14" t="n">
        <f aca="false">'GACED-demais'!G27</f>
        <v>0.502047327838341</v>
      </c>
      <c r="C119" s="8"/>
      <c r="D119" s="8"/>
      <c r="E119" s="8"/>
      <c r="F119" s="8"/>
      <c r="G119" s="4"/>
    </row>
    <row r="120" customFormat="false" ht="26.85" hidden="false" customHeight="false" outlineLevel="0" collapsed="false">
      <c r="A120" s="26" t="s">
        <v>78</v>
      </c>
      <c r="B120" s="14" t="n">
        <f aca="false">B119*45%</f>
        <v>0.225921297527253</v>
      </c>
      <c r="C120" s="8"/>
      <c r="D120" s="8"/>
      <c r="E120" s="8"/>
      <c r="F120" s="8"/>
      <c r="G120" s="4"/>
    </row>
    <row r="121" customFormat="false" ht="26.85" hidden="false" customHeight="false" outlineLevel="0" collapsed="false">
      <c r="A121" s="26" t="s">
        <v>79</v>
      </c>
      <c r="B121" s="14" t="n">
        <f aca="false">B119*55%</f>
        <v>0.276126030311087</v>
      </c>
      <c r="C121" s="8"/>
      <c r="D121" s="8"/>
      <c r="E121" s="8"/>
      <c r="F121" s="8"/>
      <c r="G121" s="4"/>
    </row>
    <row r="122" customFormat="false" ht="26.85" hidden="false" customHeight="false" outlineLevel="0" collapsed="false">
      <c r="A122" s="26" t="s">
        <v>80</v>
      </c>
      <c r="B122" s="14" t="n">
        <f aca="false">'GACED-demais'!G26</f>
        <v>0.0171231055570327</v>
      </c>
      <c r="C122" s="8"/>
      <c r="D122" s="8"/>
      <c r="E122" s="8"/>
      <c r="F122" s="8"/>
      <c r="G122" s="4"/>
    </row>
    <row r="123" customFormat="false" ht="26.85" hidden="false" customHeight="false" outlineLevel="0" collapsed="false">
      <c r="A123" s="26" t="s">
        <v>81</v>
      </c>
      <c r="B123" s="14" t="n">
        <f aca="false">'GACED-demais'!H28</f>
        <v>0.480829566604626</v>
      </c>
      <c r="C123" s="8"/>
      <c r="D123" s="8"/>
      <c r="E123" s="8"/>
      <c r="F123" s="8"/>
      <c r="G123" s="4"/>
    </row>
    <row r="124" customFormat="false" ht="15" hidden="false" customHeight="false" outlineLevel="0" collapsed="false">
      <c r="A124" s="7" t="s">
        <v>46</v>
      </c>
      <c r="B124" s="27" t="n">
        <f aca="false">SUM(B120:B123)</f>
        <v>1</v>
      </c>
      <c r="C124" s="8"/>
      <c r="D124" s="8"/>
      <c r="E124" s="8"/>
      <c r="F124" s="8"/>
      <c r="G124" s="4"/>
    </row>
    <row r="125" customFormat="false" ht="15" hidden="false" customHeight="false" outlineLevel="0" collapsed="false">
      <c r="A125" s="8"/>
      <c r="B125" s="8"/>
      <c r="C125" s="8"/>
      <c r="D125" s="8"/>
      <c r="E125" s="8"/>
      <c r="F125" s="8"/>
      <c r="G125" s="4"/>
    </row>
    <row r="126" customFormat="false" ht="15" hidden="false" customHeight="true" outlineLevel="0" collapsed="false">
      <c r="A126" s="12" t="s">
        <v>82</v>
      </c>
      <c r="B126" s="12"/>
      <c r="C126" s="12"/>
      <c r="D126" s="12"/>
      <c r="E126" s="12"/>
      <c r="F126" s="12"/>
      <c r="G126" s="12"/>
    </row>
    <row r="127" customFormat="false" ht="15" hidden="false" customHeight="false" outlineLevel="0" collapsed="false">
      <c r="A127" s="8"/>
      <c r="B127" s="8"/>
      <c r="C127" s="8"/>
      <c r="D127" s="8"/>
      <c r="E127" s="8"/>
      <c r="F127" s="8"/>
      <c r="G127" s="4"/>
    </row>
    <row r="128" customFormat="false" ht="15" hidden="false" customHeight="false" outlineLevel="0" collapsed="false">
      <c r="A128" s="7" t="s">
        <v>83</v>
      </c>
      <c r="B128" s="7"/>
      <c r="C128" s="7"/>
      <c r="D128" s="7"/>
      <c r="E128" s="8"/>
      <c r="F128" s="8"/>
      <c r="G128" s="4"/>
    </row>
    <row r="129" customFormat="false" ht="15" hidden="false" customHeight="false" outlineLevel="0" collapsed="false">
      <c r="A129" s="7" t="s">
        <v>10</v>
      </c>
      <c r="B129" s="7" t="s">
        <v>11</v>
      </c>
      <c r="C129" s="6" t="s">
        <v>28</v>
      </c>
      <c r="D129" s="7" t="s">
        <v>18</v>
      </c>
      <c r="E129" s="8"/>
      <c r="F129" s="8"/>
      <c r="G129" s="4"/>
    </row>
    <row r="130" customFormat="false" ht="26.85" hidden="false" customHeight="false" outlineLevel="0" collapsed="false">
      <c r="A130" s="26" t="s">
        <v>194</v>
      </c>
      <c r="B130" s="13" t="n">
        <f aca="false">G23+(E113-D61)</f>
        <v>0</v>
      </c>
      <c r="C130" s="9" t="n">
        <v>12</v>
      </c>
      <c r="D130" s="11" t="n">
        <f aca="false">B130/C130</f>
        <v>0</v>
      </c>
      <c r="E130" s="8"/>
      <c r="F130" s="8"/>
      <c r="G130" s="4"/>
    </row>
    <row r="131" customFormat="false" ht="15" hidden="false" customHeight="false" outlineLevel="0" collapsed="false">
      <c r="A131" s="8"/>
      <c r="B131" s="28"/>
      <c r="C131" s="8"/>
      <c r="D131" s="29"/>
      <c r="E131" s="8"/>
      <c r="F131" s="8"/>
      <c r="G131" s="4"/>
    </row>
    <row r="132" customFormat="false" ht="15" hidden="false" customHeight="false" outlineLevel="0" collapsed="false">
      <c r="A132" s="30" t="s">
        <v>84</v>
      </c>
      <c r="B132" s="30"/>
      <c r="C132" s="30"/>
      <c r="D132" s="30"/>
      <c r="E132" s="30"/>
      <c r="F132" s="8"/>
      <c r="G132" s="4"/>
    </row>
    <row r="133" customFormat="false" ht="15" hidden="false" customHeight="false" outlineLevel="0" collapsed="false">
      <c r="A133" s="7" t="s">
        <v>10</v>
      </c>
      <c r="B133" s="7" t="s">
        <v>11</v>
      </c>
      <c r="C133" s="6" t="s">
        <v>12</v>
      </c>
      <c r="D133" s="6" t="s">
        <v>28</v>
      </c>
      <c r="E133" s="7" t="s">
        <v>18</v>
      </c>
      <c r="F133" s="8"/>
      <c r="G133" s="4"/>
    </row>
    <row r="134" customFormat="false" ht="26.85" hidden="false" customHeight="false" outlineLevel="0" collapsed="false">
      <c r="A134" s="26" t="s">
        <v>194</v>
      </c>
      <c r="B134" s="31" t="n">
        <f aca="false">D65</f>
        <v>0</v>
      </c>
      <c r="C134" s="32" t="n">
        <v>0.4</v>
      </c>
      <c r="D134" s="33" t="n">
        <v>0.0833</v>
      </c>
      <c r="E134" s="34" t="n">
        <f aca="false">B134*C134*D134</f>
        <v>0</v>
      </c>
      <c r="F134" s="8"/>
      <c r="G134" s="4"/>
    </row>
    <row r="135" customFormat="false" ht="15" hidden="false" customHeight="false" outlineLevel="0" collapsed="false">
      <c r="A135" s="8"/>
      <c r="B135" s="8"/>
      <c r="C135" s="8"/>
      <c r="D135" s="8"/>
      <c r="E135" s="8"/>
      <c r="F135" s="8"/>
      <c r="G135" s="4"/>
    </row>
    <row r="136" customFormat="false" ht="15" hidden="false" customHeight="false" outlineLevel="0" collapsed="false">
      <c r="A136" s="8"/>
      <c r="B136" s="8"/>
      <c r="C136" s="8"/>
      <c r="D136" s="8"/>
      <c r="E136" s="8"/>
      <c r="F136" s="8"/>
      <c r="G136" s="4"/>
    </row>
    <row r="137" customFormat="false" ht="15" hidden="false" customHeight="false" outlineLevel="0" collapsed="false">
      <c r="A137" s="7" t="s">
        <v>85</v>
      </c>
      <c r="B137" s="7"/>
      <c r="C137" s="7"/>
      <c r="D137" s="7"/>
      <c r="E137" s="8"/>
      <c r="F137" s="8"/>
      <c r="G137" s="4"/>
    </row>
    <row r="138" customFormat="false" ht="15" hidden="false" customHeight="false" outlineLevel="0" collapsed="false">
      <c r="A138" s="7" t="s">
        <v>10</v>
      </c>
      <c r="B138" s="7" t="s">
        <v>11</v>
      </c>
      <c r="C138" s="7" t="s">
        <v>12</v>
      </c>
      <c r="D138" s="7" t="s">
        <v>18</v>
      </c>
      <c r="E138" s="8"/>
      <c r="F138" s="8"/>
      <c r="G138" s="4"/>
    </row>
    <row r="139" customFormat="false" ht="26.85" hidden="false" customHeight="false" outlineLevel="0" collapsed="false">
      <c r="A139" s="26" t="s">
        <v>194</v>
      </c>
      <c r="B139" s="13" t="n">
        <f aca="false">D130+E134</f>
        <v>0</v>
      </c>
      <c r="C139" s="14" t="n">
        <f aca="false">$B$120</f>
        <v>0.225921297527253</v>
      </c>
      <c r="D139" s="11" t="n">
        <f aca="false">B139*C139</f>
        <v>0</v>
      </c>
      <c r="E139" s="8"/>
      <c r="F139" s="8"/>
      <c r="G139" s="4"/>
    </row>
    <row r="140" customFormat="false" ht="15" hidden="false" customHeight="false" outlineLevel="0" collapsed="false">
      <c r="A140" s="8"/>
      <c r="B140" s="8"/>
      <c r="C140" s="8"/>
      <c r="D140" s="8"/>
      <c r="E140" s="8"/>
      <c r="F140" s="8"/>
      <c r="G140" s="4"/>
    </row>
    <row r="141" customFormat="false" ht="15" hidden="false" customHeight="true" outlineLevel="0" collapsed="false">
      <c r="A141" s="12" t="s">
        <v>86</v>
      </c>
      <c r="B141" s="12"/>
      <c r="C141" s="12"/>
      <c r="D141" s="12"/>
      <c r="E141" s="12"/>
      <c r="F141" s="12"/>
      <c r="G141" s="12"/>
    </row>
    <row r="142" customFormat="false" ht="15" hidden="false" customHeight="false" outlineLevel="0" collapsed="false">
      <c r="A142" s="8"/>
      <c r="B142" s="8"/>
      <c r="C142" s="8"/>
      <c r="D142" s="8"/>
      <c r="E142" s="8"/>
      <c r="F142" s="8"/>
      <c r="G142" s="4"/>
    </row>
    <row r="143" customFormat="false" ht="15" hidden="false" customHeight="false" outlineLevel="0" collapsed="false">
      <c r="A143" s="7" t="s">
        <v>87</v>
      </c>
      <c r="B143" s="7"/>
      <c r="C143" s="7"/>
      <c r="D143" s="7"/>
      <c r="E143" s="8"/>
      <c r="F143" s="8"/>
      <c r="G143" s="4"/>
    </row>
    <row r="144" customFormat="false" ht="15" hidden="false" customHeight="false" outlineLevel="0" collapsed="false">
      <c r="A144" s="7" t="s">
        <v>10</v>
      </c>
      <c r="B144" s="7" t="s">
        <v>11</v>
      </c>
      <c r="C144" s="6" t="s">
        <v>28</v>
      </c>
      <c r="D144" s="7" t="s">
        <v>18</v>
      </c>
      <c r="E144" s="8"/>
      <c r="F144" s="8"/>
      <c r="G144" s="4"/>
    </row>
    <row r="145" customFormat="false" ht="26.85" hidden="false" customHeight="false" outlineLevel="0" collapsed="false">
      <c r="A145" s="26" t="s">
        <v>194</v>
      </c>
      <c r="B145" s="13" t="n">
        <f aca="false">((G23+E113)/30)*7</f>
        <v>0</v>
      </c>
      <c r="C145" s="9" t="n">
        <v>12</v>
      </c>
      <c r="D145" s="11" t="n">
        <f aca="false">B145/C145</f>
        <v>0</v>
      </c>
      <c r="E145" s="8"/>
      <c r="F145" s="8"/>
      <c r="G145" s="4"/>
    </row>
    <row r="146" customFormat="false" ht="15" hidden="false" customHeight="false" outlineLevel="0" collapsed="false">
      <c r="A146" s="8"/>
      <c r="B146" s="8"/>
      <c r="C146" s="8"/>
      <c r="D146" s="8"/>
      <c r="E146" s="8"/>
      <c r="F146" s="8"/>
      <c r="G146" s="4"/>
    </row>
    <row r="147" customFormat="false" ht="15" hidden="false" customHeight="true" outlineLevel="0" collapsed="false">
      <c r="A147" s="6" t="s">
        <v>184</v>
      </c>
      <c r="B147" s="6"/>
      <c r="C147" s="6"/>
      <c r="D147" s="6"/>
      <c r="E147" s="8"/>
      <c r="F147" s="8"/>
      <c r="G147" s="4"/>
    </row>
    <row r="148" customFormat="false" ht="26.85" hidden="false" customHeight="false" outlineLevel="0" collapsed="false">
      <c r="A148" s="7" t="s">
        <v>10</v>
      </c>
      <c r="B148" s="7" t="s">
        <v>11</v>
      </c>
      <c r="C148" s="6" t="s">
        <v>89</v>
      </c>
      <c r="D148" s="7" t="s">
        <v>18</v>
      </c>
      <c r="E148" s="8"/>
      <c r="F148" s="8"/>
      <c r="G148" s="4"/>
    </row>
    <row r="149" customFormat="false" ht="26.85" hidden="false" customHeight="false" outlineLevel="0" collapsed="false">
      <c r="A149" s="26" t="s">
        <v>194</v>
      </c>
      <c r="B149" s="13" t="n">
        <f aca="false">D65</f>
        <v>0</v>
      </c>
      <c r="C149" s="24" t="n">
        <v>0.4</v>
      </c>
      <c r="D149" s="11" t="n">
        <f aca="false">B149*C149</f>
        <v>0</v>
      </c>
      <c r="E149" s="8"/>
      <c r="F149" s="8"/>
      <c r="G149" s="4"/>
    </row>
    <row r="150" customFormat="false" ht="15" hidden="false" customHeight="false" outlineLevel="0" collapsed="false">
      <c r="A150" s="8"/>
      <c r="B150" s="8"/>
      <c r="C150" s="8"/>
      <c r="D150" s="8"/>
      <c r="E150" s="8"/>
      <c r="F150" s="8"/>
      <c r="G150" s="4"/>
    </row>
    <row r="151" customFormat="false" ht="15" hidden="false" customHeight="false" outlineLevel="0" collapsed="false">
      <c r="A151" s="7" t="s">
        <v>90</v>
      </c>
      <c r="B151" s="7"/>
      <c r="C151" s="7"/>
      <c r="D151" s="7"/>
      <c r="E151" s="8"/>
      <c r="F151" s="8"/>
      <c r="G151" s="4"/>
    </row>
    <row r="152" customFormat="false" ht="15" hidden="false" customHeight="false" outlineLevel="0" collapsed="false">
      <c r="A152" s="7" t="s">
        <v>10</v>
      </c>
      <c r="B152" s="7" t="s">
        <v>11</v>
      </c>
      <c r="C152" s="7" t="s">
        <v>12</v>
      </c>
      <c r="D152" s="7" t="s">
        <v>18</v>
      </c>
      <c r="E152" s="8"/>
      <c r="F152" s="8"/>
      <c r="G152" s="4"/>
    </row>
    <row r="153" customFormat="false" ht="26.85" hidden="false" customHeight="false" outlineLevel="0" collapsed="false">
      <c r="A153" s="26" t="s">
        <v>194</v>
      </c>
      <c r="B153" s="13" t="n">
        <f aca="false">D145+D149</f>
        <v>0</v>
      </c>
      <c r="C153" s="14" t="n">
        <f aca="false">$B$121</f>
        <v>0.276126030311087</v>
      </c>
      <c r="D153" s="11" t="n">
        <f aca="false">B153*C153</f>
        <v>0</v>
      </c>
      <c r="E153" s="8"/>
      <c r="F153" s="8"/>
      <c r="G153" s="4"/>
    </row>
    <row r="154" customFormat="false" ht="15" hidden="false" customHeight="false" outlineLevel="0" collapsed="false">
      <c r="A154" s="8"/>
      <c r="B154" s="8"/>
      <c r="C154" s="8"/>
      <c r="D154" s="8"/>
      <c r="E154" s="8"/>
      <c r="F154" s="8"/>
      <c r="G154" s="4"/>
    </row>
    <row r="155" customFormat="false" ht="15" hidden="false" customHeight="true" outlineLevel="0" collapsed="false">
      <c r="A155" s="12" t="s">
        <v>91</v>
      </c>
      <c r="B155" s="12"/>
      <c r="C155" s="12"/>
      <c r="D155" s="12"/>
      <c r="E155" s="12"/>
      <c r="F155" s="12"/>
      <c r="G155" s="12"/>
    </row>
    <row r="156" customFormat="false" ht="15" hidden="false" customHeight="false" outlineLevel="0" collapsed="false">
      <c r="A156" s="8"/>
      <c r="B156" s="8"/>
      <c r="C156" s="8"/>
      <c r="D156" s="8"/>
      <c r="E156" s="8"/>
      <c r="F156" s="8"/>
      <c r="G156" s="4"/>
    </row>
    <row r="157" customFormat="false" ht="15" hidden="false" customHeight="false" outlineLevel="0" collapsed="false">
      <c r="A157" s="7" t="s">
        <v>92</v>
      </c>
      <c r="B157" s="7"/>
      <c r="C157" s="7"/>
      <c r="D157" s="7"/>
      <c r="E157" s="7"/>
      <c r="F157" s="8"/>
      <c r="G157" s="4"/>
    </row>
    <row r="158" customFormat="false" ht="26.85" hidden="false" customHeight="false" outlineLevel="0" collapsed="false">
      <c r="A158" s="7" t="s">
        <v>10</v>
      </c>
      <c r="B158" s="6" t="s">
        <v>93</v>
      </c>
      <c r="C158" s="6" t="s">
        <v>94</v>
      </c>
      <c r="D158" s="6" t="s">
        <v>95</v>
      </c>
      <c r="E158" s="7" t="s">
        <v>18</v>
      </c>
      <c r="F158" s="8"/>
      <c r="G158" s="4"/>
    </row>
    <row r="159" customFormat="false" ht="26.85" hidden="false" customHeight="false" outlineLevel="0" collapsed="false">
      <c r="A159" s="26" t="s">
        <v>194</v>
      </c>
      <c r="B159" s="35" t="n">
        <f aca="false">-D31</f>
        <v>-0</v>
      </c>
      <c r="C159" s="35" t="n">
        <f aca="false">-D35</f>
        <v>-0</v>
      </c>
      <c r="D159" s="35" t="n">
        <f aca="false">-E39</f>
        <v>-0</v>
      </c>
      <c r="E159" s="36" t="n">
        <f aca="false">SUM(B159:D159)</f>
        <v>0</v>
      </c>
      <c r="F159" s="8"/>
      <c r="G159" s="4"/>
    </row>
    <row r="160" customFormat="false" ht="15" hidden="false" customHeight="false" outlineLevel="0" collapsed="false">
      <c r="A160" s="8"/>
      <c r="B160" s="8"/>
      <c r="C160" s="8"/>
      <c r="D160" s="8"/>
      <c r="E160" s="8"/>
      <c r="F160" s="8"/>
      <c r="G160" s="4"/>
    </row>
    <row r="161" customFormat="false" ht="15" hidden="false" customHeight="false" outlineLevel="0" collapsed="false">
      <c r="A161" s="7" t="s">
        <v>96</v>
      </c>
      <c r="B161" s="7"/>
      <c r="C161" s="7"/>
      <c r="D161" s="7"/>
      <c r="E161" s="8"/>
      <c r="F161" s="8"/>
      <c r="G161" s="4"/>
    </row>
    <row r="162" customFormat="false" ht="15" hidden="false" customHeight="false" outlineLevel="0" collapsed="false">
      <c r="A162" s="7" t="s">
        <v>10</v>
      </c>
      <c r="B162" s="7" t="s">
        <v>97</v>
      </c>
      <c r="C162" s="7" t="s">
        <v>12</v>
      </c>
      <c r="D162" s="7" t="s">
        <v>18</v>
      </c>
      <c r="E162" s="8"/>
      <c r="F162" s="8"/>
      <c r="G162" s="4"/>
    </row>
    <row r="163" customFormat="false" ht="26.85" hidden="false" customHeight="false" outlineLevel="0" collapsed="false">
      <c r="A163" s="26" t="s">
        <v>194</v>
      </c>
      <c r="B163" s="35" t="n">
        <f aca="false">E159</f>
        <v>0</v>
      </c>
      <c r="C163" s="14" t="n">
        <f aca="false">$B$122</f>
        <v>0.0171231055570327</v>
      </c>
      <c r="D163" s="36" t="n">
        <f aca="false">B163*C163</f>
        <v>0</v>
      </c>
      <c r="E163" s="8"/>
      <c r="F163" s="8"/>
      <c r="G163" s="4"/>
    </row>
    <row r="164" customFormat="false" ht="15" hidden="false" customHeight="false" outlineLevel="0" collapsed="false">
      <c r="A164" s="8"/>
      <c r="B164" s="8"/>
      <c r="C164" s="8"/>
      <c r="D164" s="8"/>
      <c r="E164" s="8"/>
      <c r="F164" s="8"/>
      <c r="G164" s="4"/>
    </row>
    <row r="165" customFormat="false" ht="15" hidden="false" customHeight="false" outlineLevel="0" collapsed="false">
      <c r="A165" s="5" t="s">
        <v>74</v>
      </c>
      <c r="B165" s="5"/>
      <c r="C165" s="5"/>
      <c r="D165" s="5"/>
      <c r="E165" s="5"/>
      <c r="F165" s="5"/>
      <c r="G165" s="5"/>
    </row>
    <row r="166" customFormat="false" ht="15" hidden="false" customHeight="false" outlineLevel="0" collapsed="false">
      <c r="A166" s="8"/>
      <c r="B166" s="8"/>
      <c r="C166" s="8"/>
      <c r="D166" s="8"/>
      <c r="E166" s="8"/>
      <c r="F166" s="8"/>
      <c r="G166" s="4"/>
    </row>
    <row r="167" customFormat="false" ht="15" hidden="false" customHeight="false" outlineLevel="0" collapsed="false">
      <c r="A167" s="7" t="s">
        <v>74</v>
      </c>
      <c r="B167" s="7"/>
      <c r="C167" s="7"/>
      <c r="D167" s="7"/>
      <c r="E167" s="7"/>
      <c r="F167" s="8"/>
      <c r="G167" s="4"/>
    </row>
    <row r="168" customFormat="false" ht="15" hidden="false" customHeight="false" outlineLevel="0" collapsed="false">
      <c r="A168" s="7" t="s">
        <v>10</v>
      </c>
      <c r="B168" s="7" t="s">
        <v>98</v>
      </c>
      <c r="C168" s="7" t="s">
        <v>99</v>
      </c>
      <c r="D168" s="7" t="s">
        <v>100</v>
      </c>
      <c r="E168" s="7" t="s">
        <v>24</v>
      </c>
      <c r="F168" s="8"/>
      <c r="G168" s="4"/>
    </row>
    <row r="169" customFormat="false" ht="26.85" hidden="false" customHeight="false" outlineLevel="0" collapsed="false">
      <c r="A169" s="26" t="s">
        <v>194</v>
      </c>
      <c r="B169" s="13" t="n">
        <f aca="false">D139</f>
        <v>0</v>
      </c>
      <c r="C169" s="13" t="n">
        <f aca="false">D153</f>
        <v>0</v>
      </c>
      <c r="D169" s="35" t="n">
        <f aca="false">D163</f>
        <v>0</v>
      </c>
      <c r="E169" s="11" t="n">
        <f aca="false">SUM(B169:D169)</f>
        <v>0</v>
      </c>
      <c r="F169" s="8"/>
      <c r="G169" s="4"/>
    </row>
    <row r="170" customFormat="false" ht="15" hidden="false" customHeight="false" outlineLevel="0" collapsed="false">
      <c r="A170" s="8"/>
      <c r="B170" s="8"/>
      <c r="C170" s="8"/>
      <c r="D170" s="8"/>
      <c r="E170" s="8"/>
      <c r="F170" s="8"/>
      <c r="G170" s="4"/>
    </row>
    <row r="171" customFormat="false" ht="15" hidden="false" customHeight="false" outlineLevel="0" collapsed="false">
      <c r="A171" s="5" t="s">
        <v>101</v>
      </c>
      <c r="B171" s="5"/>
      <c r="C171" s="5"/>
      <c r="D171" s="5"/>
      <c r="E171" s="5"/>
      <c r="F171" s="5"/>
      <c r="G171" s="5"/>
    </row>
    <row r="172" customFormat="false" ht="15" hidden="false" customHeight="false" outlineLevel="0" collapsed="false">
      <c r="A172" s="8"/>
      <c r="B172" s="8"/>
      <c r="C172" s="8"/>
      <c r="D172" s="8"/>
      <c r="E172" s="8"/>
      <c r="F172" s="8"/>
      <c r="G172" s="4"/>
    </row>
    <row r="173" customFormat="false" ht="15" hidden="false" customHeight="true" outlineLevel="0" collapsed="false">
      <c r="A173" s="6" t="s">
        <v>102</v>
      </c>
      <c r="B173" s="6"/>
      <c r="C173" s="6"/>
      <c r="D173" s="6"/>
      <c r="E173" s="6"/>
      <c r="F173" s="6"/>
      <c r="G173" s="6"/>
    </row>
    <row r="174" customFormat="false" ht="15" hidden="false" customHeight="true" outlineLevel="0" collapsed="false">
      <c r="A174" s="6" t="s">
        <v>103</v>
      </c>
      <c r="B174" s="6"/>
      <c r="C174" s="6"/>
      <c r="D174" s="6"/>
      <c r="E174" s="6"/>
      <c r="F174" s="6"/>
      <c r="G174" s="6"/>
    </row>
    <row r="175" customFormat="false" ht="15" hidden="false" customHeight="true" outlineLevel="0" collapsed="false">
      <c r="A175" s="6" t="s">
        <v>10</v>
      </c>
      <c r="B175" s="6" t="s">
        <v>104</v>
      </c>
      <c r="C175" s="6" t="s">
        <v>105</v>
      </c>
      <c r="D175" s="6" t="s">
        <v>106</v>
      </c>
      <c r="E175" s="6"/>
      <c r="F175" s="6" t="s">
        <v>107</v>
      </c>
      <c r="G175" s="6"/>
    </row>
    <row r="176" customFormat="false" ht="26.85" hidden="false" customHeight="false" outlineLevel="0" collapsed="false">
      <c r="A176" s="6"/>
      <c r="B176" s="6"/>
      <c r="C176" s="6"/>
      <c r="D176" s="6" t="s">
        <v>108</v>
      </c>
      <c r="E176" s="6" t="s">
        <v>109</v>
      </c>
      <c r="F176" s="6" t="s">
        <v>108</v>
      </c>
      <c r="G176" s="6" t="s">
        <v>109</v>
      </c>
    </row>
    <row r="177" customFormat="false" ht="15" hidden="false" customHeight="false" outlineLevel="0" collapsed="false">
      <c r="A177" s="26" t="s">
        <v>33</v>
      </c>
      <c r="B177" s="37" t="n">
        <v>1</v>
      </c>
      <c r="C177" s="26" t="n">
        <v>30</v>
      </c>
      <c r="D177" s="38" t="n">
        <v>0.5</v>
      </c>
      <c r="E177" s="39" t="n">
        <f aca="false">(B177*C177)*D177</f>
        <v>15</v>
      </c>
      <c r="F177" s="40" t="n">
        <f aca="false">(252/365)</f>
        <v>0.69041095890411</v>
      </c>
      <c r="G177" s="39" t="n">
        <f aca="false">(B177*C177)*F177</f>
        <v>20.7123287671233</v>
      </c>
    </row>
    <row r="178" customFormat="false" ht="15" hidden="false" customHeight="false" outlineLevel="0" collapsed="false">
      <c r="A178" s="26" t="s">
        <v>110</v>
      </c>
      <c r="B178" s="37" t="n">
        <v>1</v>
      </c>
      <c r="C178" s="26" t="n">
        <v>1</v>
      </c>
      <c r="D178" s="38" t="n">
        <v>1</v>
      </c>
      <c r="E178" s="39" t="n">
        <f aca="false">(B178*C178)*D178</f>
        <v>1</v>
      </c>
      <c r="F178" s="40" t="n">
        <v>1</v>
      </c>
      <c r="G178" s="39" t="n">
        <f aca="false">(B178*C178)*F178</f>
        <v>1</v>
      </c>
    </row>
    <row r="179" customFormat="false" ht="15" hidden="false" customHeight="false" outlineLevel="0" collapsed="false">
      <c r="A179" s="26" t="s">
        <v>111</v>
      </c>
      <c r="B179" s="37" t="n">
        <v>0.0922</v>
      </c>
      <c r="C179" s="26" t="n">
        <v>15</v>
      </c>
      <c r="D179" s="38" t="n">
        <v>0.5</v>
      </c>
      <c r="E179" s="39" t="n">
        <f aca="false">(B179*C179)*D179</f>
        <v>0.6915</v>
      </c>
      <c r="F179" s="40" t="n">
        <f aca="false">(252/365)</f>
        <v>0.69041095890411</v>
      </c>
      <c r="G179" s="39" t="n">
        <f aca="false">(B179*C179)*F179</f>
        <v>0.954838356164384</v>
      </c>
    </row>
    <row r="180" customFormat="false" ht="15" hidden="false" customHeight="false" outlineLevel="0" collapsed="false">
      <c r="A180" s="26" t="s">
        <v>112</v>
      </c>
      <c r="B180" s="37" t="n">
        <v>1</v>
      </c>
      <c r="C180" s="26" t="n">
        <v>5</v>
      </c>
      <c r="D180" s="38" t="n">
        <v>0.5</v>
      </c>
      <c r="E180" s="39" t="n">
        <f aca="false">(B180*C180)*D180</f>
        <v>2.5</v>
      </c>
      <c r="F180" s="40" t="n">
        <f aca="false">(252/365)</f>
        <v>0.69041095890411</v>
      </c>
      <c r="G180" s="39" t="n">
        <f aca="false">(B180*C180)*F180</f>
        <v>3.45205479452055</v>
      </c>
    </row>
    <row r="181" customFormat="false" ht="15" hidden="false" customHeight="false" outlineLevel="0" collapsed="false">
      <c r="A181" s="26" t="s">
        <v>113</v>
      </c>
      <c r="B181" s="37" t="n">
        <v>0.1344</v>
      </c>
      <c r="C181" s="26" t="n">
        <v>2</v>
      </c>
      <c r="D181" s="38" t="n">
        <v>1</v>
      </c>
      <c r="E181" s="39" t="n">
        <f aca="false">(B181*C181)*D181</f>
        <v>0.2688</v>
      </c>
      <c r="F181" s="40" t="n">
        <v>1</v>
      </c>
      <c r="G181" s="39" t="n">
        <f aca="false">(B181*C181)*F181</f>
        <v>0.2688</v>
      </c>
    </row>
    <row r="182" customFormat="false" ht="15" hidden="false" customHeight="false" outlineLevel="0" collapsed="false">
      <c r="A182" s="26" t="s">
        <v>114</v>
      </c>
      <c r="B182" s="37" t="n">
        <v>0.0305</v>
      </c>
      <c r="C182" s="26" t="n">
        <v>2</v>
      </c>
      <c r="D182" s="38" t="n">
        <v>0.5</v>
      </c>
      <c r="E182" s="39" t="n">
        <f aca="false">(B182*C182)*D182</f>
        <v>0.0305</v>
      </c>
      <c r="F182" s="40" t="n">
        <f aca="false">(252/365)</f>
        <v>0.69041095890411</v>
      </c>
      <c r="G182" s="39" t="n">
        <f aca="false">(B182*C182)*F182</f>
        <v>0.0421150684931507</v>
      </c>
    </row>
    <row r="183" customFormat="false" ht="15" hidden="false" customHeight="false" outlineLevel="0" collapsed="false">
      <c r="A183" s="26" t="s">
        <v>115</v>
      </c>
      <c r="B183" s="37" t="n">
        <v>0.0118</v>
      </c>
      <c r="C183" s="26" t="n">
        <v>3</v>
      </c>
      <c r="D183" s="38" t="n">
        <v>0.5</v>
      </c>
      <c r="E183" s="39" t="n">
        <f aca="false">(B183*C183)*D183</f>
        <v>0.0177</v>
      </c>
      <c r="F183" s="40" t="n">
        <v>1</v>
      </c>
      <c r="G183" s="39" t="n">
        <f aca="false">(B183*C183)*F183</f>
        <v>0.0354</v>
      </c>
    </row>
    <row r="184" customFormat="false" ht="15" hidden="false" customHeight="false" outlineLevel="0" collapsed="false">
      <c r="A184" s="26" t="s">
        <v>116</v>
      </c>
      <c r="B184" s="37" t="n">
        <v>0.02</v>
      </c>
      <c r="C184" s="26" t="n">
        <v>1</v>
      </c>
      <c r="D184" s="38" t="n">
        <v>1</v>
      </c>
      <c r="E184" s="39" t="n">
        <f aca="false">(B184*C184)*D184</f>
        <v>0.02</v>
      </c>
      <c r="F184" s="40" t="n">
        <v>1</v>
      </c>
      <c r="G184" s="39" t="n">
        <f aca="false">(B184*C184)*F184</f>
        <v>0.02</v>
      </c>
    </row>
    <row r="185" customFormat="false" ht="15" hidden="false" customHeight="false" outlineLevel="0" collapsed="false">
      <c r="A185" s="26" t="s">
        <v>117</v>
      </c>
      <c r="B185" s="37" t="n">
        <v>0.004</v>
      </c>
      <c r="C185" s="26" t="n">
        <v>1</v>
      </c>
      <c r="D185" s="38" t="n">
        <v>1</v>
      </c>
      <c r="E185" s="39" t="n">
        <f aca="false">(B185*C185)*D185</f>
        <v>0.004</v>
      </c>
      <c r="F185" s="40" t="n">
        <v>1</v>
      </c>
      <c r="G185" s="39" t="n">
        <f aca="false">(B185*C185)*F185</f>
        <v>0.004</v>
      </c>
    </row>
    <row r="186" customFormat="false" ht="15" hidden="false" customHeight="false" outlineLevel="0" collapsed="false">
      <c r="A186" s="26" t="s">
        <v>118</v>
      </c>
      <c r="B186" s="37" t="n">
        <v>0.0143</v>
      </c>
      <c r="C186" s="26" t="n">
        <v>20</v>
      </c>
      <c r="D186" s="38" t="n">
        <v>0.5</v>
      </c>
      <c r="E186" s="39" t="n">
        <f aca="false">(B186*C186)*D186</f>
        <v>0.143</v>
      </c>
      <c r="F186" s="40" t="n">
        <f aca="false">(252/365)</f>
        <v>0.69041095890411</v>
      </c>
      <c r="G186" s="39" t="n">
        <f aca="false">(B186*C186)*F186</f>
        <v>0.197457534246575</v>
      </c>
    </row>
    <row r="187" customFormat="false" ht="15" hidden="false" customHeight="false" outlineLevel="0" collapsed="false">
      <c r="A187" s="26" t="s">
        <v>119</v>
      </c>
      <c r="B187" s="37" t="n">
        <v>0.0197</v>
      </c>
      <c r="C187" s="26" t="n">
        <v>180</v>
      </c>
      <c r="D187" s="38" t="n">
        <v>0.5</v>
      </c>
      <c r="E187" s="39" t="n">
        <f aca="false">(B187*C187)*D187</f>
        <v>1.773</v>
      </c>
      <c r="F187" s="40" t="n">
        <f aca="false">(252/365)</f>
        <v>0.69041095890411</v>
      </c>
      <c r="G187" s="39" t="n">
        <f aca="false">(B187*C187)*F187</f>
        <v>2.44819726027397</v>
      </c>
    </row>
    <row r="188" customFormat="false" ht="15" hidden="false" customHeight="false" outlineLevel="0" collapsed="false">
      <c r="A188" s="26" t="s">
        <v>120</v>
      </c>
      <c r="B188" s="37" t="n">
        <v>0.0016</v>
      </c>
      <c r="C188" s="26" t="n">
        <v>6</v>
      </c>
      <c r="D188" s="38" t="n">
        <v>1</v>
      </c>
      <c r="E188" s="39" t="n">
        <f aca="false">(B188*C188)*D188</f>
        <v>0.0096</v>
      </c>
      <c r="F188" s="40" t="n">
        <v>1</v>
      </c>
      <c r="G188" s="39" t="n">
        <f aca="false">(B188*C188)*F188</f>
        <v>0.0096</v>
      </c>
    </row>
    <row r="189" customFormat="false" ht="15" hidden="false" customHeight="false" outlineLevel="0" collapsed="false">
      <c r="A189" s="8"/>
      <c r="B189" s="8"/>
      <c r="C189" s="8"/>
      <c r="D189" s="8"/>
      <c r="E189" s="8"/>
      <c r="F189" s="8"/>
      <c r="G189" s="4"/>
    </row>
    <row r="190" customFormat="false" ht="15" hidden="false" customHeight="true" outlineLevel="0" collapsed="false">
      <c r="A190" s="6" t="s">
        <v>121</v>
      </c>
      <c r="B190" s="6"/>
      <c r="C190" s="6"/>
      <c r="D190" s="6"/>
      <c r="E190" s="8"/>
      <c r="F190" s="8"/>
      <c r="G190" s="4"/>
    </row>
    <row r="191" customFormat="false" ht="15" hidden="false" customHeight="true" outlineLevel="0" collapsed="false">
      <c r="A191" s="6" t="s">
        <v>122</v>
      </c>
      <c r="B191" s="6" t="s">
        <v>192</v>
      </c>
      <c r="C191" s="6"/>
      <c r="D191" s="6"/>
      <c r="E191" s="8"/>
      <c r="F191" s="8"/>
      <c r="G191" s="4"/>
    </row>
    <row r="192" customFormat="false" ht="15" hidden="false" customHeight="false" outlineLevel="0" collapsed="false">
      <c r="A192" s="6"/>
      <c r="B192" s="6" t="s">
        <v>124</v>
      </c>
      <c r="C192" s="6" t="s">
        <v>125</v>
      </c>
      <c r="D192" s="6" t="s">
        <v>126</v>
      </c>
      <c r="E192" s="8"/>
      <c r="F192" s="8"/>
      <c r="G192" s="4"/>
    </row>
    <row r="193" customFormat="false" ht="15" hidden="false" customHeight="false" outlineLevel="0" collapsed="false">
      <c r="A193" s="26" t="s">
        <v>33</v>
      </c>
      <c r="B193" s="37" t="n">
        <f aca="false">E177</f>
        <v>15</v>
      </c>
      <c r="C193" s="37" t="n">
        <f aca="false">E177</f>
        <v>15</v>
      </c>
      <c r="D193" s="37" t="n">
        <f aca="false">G177</f>
        <v>20.7123287671233</v>
      </c>
      <c r="E193" s="8"/>
      <c r="F193" s="8"/>
      <c r="G193" s="4"/>
    </row>
    <row r="194" customFormat="false" ht="15" hidden="false" customHeight="false" outlineLevel="0" collapsed="false">
      <c r="A194" s="26" t="s">
        <v>110</v>
      </c>
      <c r="B194" s="37" t="n">
        <f aca="false">E178</f>
        <v>1</v>
      </c>
      <c r="C194" s="37" t="n">
        <f aca="false">E178</f>
        <v>1</v>
      </c>
      <c r="D194" s="37" t="n">
        <f aca="false">G178</f>
        <v>1</v>
      </c>
      <c r="E194" s="8"/>
      <c r="F194" s="8"/>
      <c r="G194" s="4"/>
    </row>
    <row r="195" customFormat="false" ht="15" hidden="false" customHeight="false" outlineLevel="0" collapsed="false">
      <c r="A195" s="26" t="s">
        <v>111</v>
      </c>
      <c r="B195" s="37" t="n">
        <f aca="false">E179</f>
        <v>0.6915</v>
      </c>
      <c r="C195" s="37" t="n">
        <f aca="false">E179</f>
        <v>0.6915</v>
      </c>
      <c r="D195" s="37" t="n">
        <f aca="false">G179</f>
        <v>0.954838356164384</v>
      </c>
      <c r="E195" s="8"/>
      <c r="F195" s="8"/>
      <c r="G195" s="4"/>
    </row>
    <row r="196" customFormat="false" ht="15" hidden="false" customHeight="false" outlineLevel="0" collapsed="false">
      <c r="A196" s="26" t="s">
        <v>112</v>
      </c>
      <c r="B196" s="37" t="n">
        <f aca="false">E180</f>
        <v>2.5</v>
      </c>
      <c r="C196" s="37" t="n">
        <f aca="false">E180</f>
        <v>2.5</v>
      </c>
      <c r="D196" s="37" t="n">
        <f aca="false">G180</f>
        <v>3.45205479452055</v>
      </c>
      <c r="E196" s="16"/>
      <c r="F196" s="16"/>
      <c r="G196" s="16"/>
    </row>
    <row r="197" customFormat="false" ht="15" hidden="false" customHeight="false" outlineLevel="0" collapsed="false">
      <c r="A197" s="26" t="s">
        <v>113</v>
      </c>
      <c r="B197" s="37" t="n">
        <f aca="false">E181</f>
        <v>0.2688</v>
      </c>
      <c r="C197" s="37" t="n">
        <f aca="false">E181</f>
        <v>0.2688</v>
      </c>
      <c r="D197" s="37" t="n">
        <f aca="false">G181</f>
        <v>0.2688</v>
      </c>
      <c r="E197" s="16"/>
      <c r="F197" s="16"/>
      <c r="G197" s="16"/>
    </row>
    <row r="198" customFormat="false" ht="15" hidden="false" customHeight="false" outlineLevel="0" collapsed="false">
      <c r="A198" s="26" t="s">
        <v>114</v>
      </c>
      <c r="B198" s="37" t="n">
        <f aca="false">E182</f>
        <v>0.0305</v>
      </c>
      <c r="C198" s="37" t="n">
        <f aca="false">E182</f>
        <v>0.0305</v>
      </c>
      <c r="D198" s="37" t="n">
        <f aca="false">G182</f>
        <v>0.0421150684931507</v>
      </c>
      <c r="E198" s="16"/>
      <c r="F198" s="16"/>
      <c r="G198" s="16"/>
    </row>
    <row r="199" customFormat="false" ht="15" hidden="false" customHeight="false" outlineLevel="0" collapsed="false">
      <c r="A199" s="26" t="s">
        <v>115</v>
      </c>
      <c r="B199" s="37" t="n">
        <f aca="false">E183</f>
        <v>0.0177</v>
      </c>
      <c r="C199" s="37" t="n">
        <f aca="false">E183</f>
        <v>0.0177</v>
      </c>
      <c r="D199" s="37" t="n">
        <f aca="false">G183</f>
        <v>0.0354</v>
      </c>
      <c r="E199" s="8"/>
      <c r="F199" s="8"/>
      <c r="G199" s="4"/>
    </row>
    <row r="200" customFormat="false" ht="15" hidden="false" customHeight="false" outlineLevel="0" collapsed="false">
      <c r="A200" s="26" t="s">
        <v>116</v>
      </c>
      <c r="B200" s="37" t="n">
        <f aca="false">E184</f>
        <v>0.02</v>
      </c>
      <c r="C200" s="37" t="n">
        <f aca="false">E184</f>
        <v>0.02</v>
      </c>
      <c r="D200" s="37" t="n">
        <f aca="false">G184</f>
        <v>0.02</v>
      </c>
      <c r="E200" s="8"/>
      <c r="F200" s="8"/>
      <c r="G200" s="4"/>
    </row>
    <row r="201" customFormat="false" ht="15" hidden="false" customHeight="false" outlineLevel="0" collapsed="false">
      <c r="A201" s="26" t="s">
        <v>117</v>
      </c>
      <c r="B201" s="37" t="n">
        <f aca="false">E185</f>
        <v>0.004</v>
      </c>
      <c r="C201" s="37" t="n">
        <f aca="false">E185</f>
        <v>0.004</v>
      </c>
      <c r="D201" s="37" t="n">
        <f aca="false">G185</f>
        <v>0.004</v>
      </c>
      <c r="E201" s="8"/>
      <c r="F201" s="8"/>
      <c r="G201" s="4"/>
    </row>
    <row r="202" customFormat="false" ht="15" hidden="false" customHeight="false" outlineLevel="0" collapsed="false">
      <c r="A202" s="26" t="s">
        <v>118</v>
      </c>
      <c r="B202" s="37" t="n">
        <f aca="false">E186</f>
        <v>0.143</v>
      </c>
      <c r="C202" s="37" t="n">
        <f aca="false">E186</f>
        <v>0.143</v>
      </c>
      <c r="D202" s="37" t="n">
        <f aca="false">G186</f>
        <v>0.197457534246575</v>
      </c>
      <c r="E202" s="8"/>
      <c r="F202" s="8"/>
      <c r="G202" s="4"/>
    </row>
    <row r="203" customFormat="false" ht="15" hidden="false" customHeight="false" outlineLevel="0" collapsed="false">
      <c r="A203" s="26" t="s">
        <v>119</v>
      </c>
      <c r="B203" s="37" t="n">
        <f aca="false">E187</f>
        <v>1.773</v>
      </c>
      <c r="C203" s="37" t="n">
        <f aca="false">E187</f>
        <v>1.773</v>
      </c>
      <c r="D203" s="37" t="n">
        <f aca="false">G187</f>
        <v>2.44819726027397</v>
      </c>
      <c r="E203" s="8"/>
      <c r="F203" s="8"/>
      <c r="G203" s="4"/>
    </row>
    <row r="204" customFormat="false" ht="15" hidden="false" customHeight="false" outlineLevel="0" collapsed="false">
      <c r="A204" s="26" t="s">
        <v>120</v>
      </c>
      <c r="B204" s="37" t="n">
        <f aca="false">E188</f>
        <v>0.0096</v>
      </c>
      <c r="C204" s="37" t="n">
        <f aca="false">E188</f>
        <v>0.0096</v>
      </c>
      <c r="D204" s="37" t="n">
        <f aca="false">G188</f>
        <v>0.0096</v>
      </c>
      <c r="E204" s="8"/>
      <c r="F204" s="8"/>
      <c r="G204" s="4"/>
    </row>
    <row r="205" customFormat="false" ht="15" hidden="false" customHeight="false" outlineLevel="0" collapsed="false">
      <c r="A205" s="6" t="s">
        <v>127</v>
      </c>
      <c r="B205" s="41" t="n">
        <f aca="false">SUM(B193:B204)</f>
        <v>21.4581</v>
      </c>
      <c r="C205" s="41" t="n">
        <f aca="false">SUM(C193:C204)</f>
        <v>21.4581</v>
      </c>
      <c r="D205" s="41" t="n">
        <f aca="false">SUM(D193:D204)</f>
        <v>29.1447917808219</v>
      </c>
      <c r="E205" s="8"/>
      <c r="F205" s="8"/>
      <c r="G205" s="4"/>
    </row>
    <row r="206" customFormat="false" ht="15" hidden="false" customHeight="false" outlineLevel="0" collapsed="false">
      <c r="A206" s="8"/>
      <c r="B206" s="8"/>
      <c r="C206" s="8"/>
      <c r="D206" s="8"/>
      <c r="E206" s="8"/>
      <c r="F206" s="8"/>
      <c r="G206" s="4"/>
    </row>
    <row r="207" customFormat="false" ht="15" hidden="false" customHeight="true" outlineLevel="0" collapsed="false">
      <c r="A207" s="12" t="s">
        <v>128</v>
      </c>
      <c r="B207" s="12"/>
      <c r="C207" s="12"/>
      <c r="D207" s="12"/>
      <c r="E207" s="12"/>
      <c r="F207" s="12"/>
      <c r="G207" s="12"/>
    </row>
    <row r="208" customFormat="false" ht="15" hidden="false" customHeight="false" outlineLevel="0" collapsed="false">
      <c r="A208" s="8"/>
      <c r="B208" s="8"/>
      <c r="C208" s="8"/>
      <c r="D208" s="8"/>
      <c r="E208" s="8"/>
      <c r="F208" s="8"/>
      <c r="G208" s="4"/>
    </row>
    <row r="209" customFormat="false" ht="15" hidden="false" customHeight="false" outlineLevel="0" collapsed="false">
      <c r="A209" s="7" t="s">
        <v>129</v>
      </c>
      <c r="B209" s="7"/>
      <c r="C209" s="7"/>
      <c r="D209" s="7"/>
      <c r="E209" s="8"/>
      <c r="F209" s="8"/>
      <c r="G209" s="4"/>
    </row>
    <row r="210" customFormat="false" ht="15" hidden="false" customHeight="false" outlineLevel="0" collapsed="false">
      <c r="A210" s="7" t="s">
        <v>10</v>
      </c>
      <c r="B210" s="7" t="s">
        <v>11</v>
      </c>
      <c r="C210" s="7" t="s">
        <v>130</v>
      </c>
      <c r="D210" s="7" t="s">
        <v>131</v>
      </c>
      <c r="E210" s="8"/>
      <c r="F210" s="8"/>
      <c r="G210" s="4"/>
    </row>
    <row r="211" customFormat="false" ht="26.85" hidden="false" customHeight="false" outlineLevel="0" collapsed="false">
      <c r="A211" s="26" t="s">
        <v>194</v>
      </c>
      <c r="B211" s="13" t="n">
        <f aca="false">G23+E113+E169</f>
        <v>0</v>
      </c>
      <c r="C211" s="23" t="n">
        <v>30</v>
      </c>
      <c r="D211" s="11" t="n">
        <f aca="false">B211/C211</f>
        <v>0</v>
      </c>
      <c r="E211" s="8"/>
      <c r="F211" s="8"/>
      <c r="G211" s="4"/>
    </row>
    <row r="212" customFormat="false" ht="15" hidden="false" customHeight="false" outlineLevel="0" collapsed="false">
      <c r="A212" s="8"/>
      <c r="B212" s="8"/>
      <c r="C212" s="8"/>
      <c r="D212" s="8"/>
      <c r="E212" s="8"/>
      <c r="F212" s="8"/>
      <c r="G212" s="4"/>
    </row>
    <row r="213" customFormat="false" ht="15" hidden="false" customHeight="true" outlineLevel="0" collapsed="false">
      <c r="A213" s="6" t="s">
        <v>128</v>
      </c>
      <c r="B213" s="6"/>
      <c r="C213" s="6"/>
      <c r="D213" s="6"/>
      <c r="E213" s="6"/>
      <c r="F213" s="8"/>
      <c r="G213" s="4"/>
    </row>
    <row r="214" customFormat="false" ht="15" hidden="false" customHeight="false" outlineLevel="0" collapsed="false">
      <c r="A214" s="7" t="s">
        <v>10</v>
      </c>
      <c r="B214" s="7" t="s">
        <v>131</v>
      </c>
      <c r="C214" s="6" t="s">
        <v>132</v>
      </c>
      <c r="D214" s="7" t="s">
        <v>133</v>
      </c>
      <c r="E214" s="7" t="s">
        <v>134</v>
      </c>
      <c r="F214" s="8"/>
      <c r="G214" s="4"/>
    </row>
    <row r="215" customFormat="false" ht="26.85" hidden="false" customHeight="false" outlineLevel="0" collapsed="false">
      <c r="A215" s="26" t="s">
        <v>194</v>
      </c>
      <c r="B215" s="13" t="n">
        <f aca="false">D211</f>
        <v>0</v>
      </c>
      <c r="C215" s="42" t="n">
        <f aca="false">D205</f>
        <v>29.1447917808219</v>
      </c>
      <c r="D215" s="13" t="n">
        <f aca="false">B215*C215</f>
        <v>0</v>
      </c>
      <c r="E215" s="11" t="n">
        <f aca="false">D215/12</f>
        <v>0</v>
      </c>
      <c r="F215" s="8"/>
      <c r="G215" s="4"/>
    </row>
    <row r="216" customFormat="false" ht="15" hidden="false" customHeight="false" outlineLevel="0" collapsed="false">
      <c r="A216" s="8"/>
      <c r="B216" s="8"/>
      <c r="C216" s="8"/>
      <c r="D216" s="8"/>
      <c r="E216" s="8"/>
      <c r="F216" s="8"/>
      <c r="G216" s="4"/>
    </row>
    <row r="217" customFormat="false" ht="15" hidden="false" customHeight="true" outlineLevel="0" collapsed="false">
      <c r="A217" s="12" t="s">
        <v>135</v>
      </c>
      <c r="B217" s="12"/>
      <c r="C217" s="12"/>
      <c r="D217" s="12"/>
      <c r="E217" s="12"/>
      <c r="F217" s="12"/>
      <c r="G217" s="12"/>
    </row>
    <row r="218" customFormat="false" ht="15" hidden="false" customHeight="false" outlineLevel="0" collapsed="false">
      <c r="A218" s="8"/>
      <c r="B218" s="8"/>
      <c r="C218" s="8"/>
      <c r="D218" s="8"/>
      <c r="E218" s="8"/>
      <c r="F218" s="8"/>
      <c r="G218" s="4"/>
    </row>
    <row r="219" customFormat="false" ht="15" hidden="false" customHeight="false" outlineLevel="0" collapsed="false">
      <c r="A219" s="7" t="s">
        <v>136</v>
      </c>
      <c r="B219" s="7"/>
      <c r="C219" s="7"/>
      <c r="D219" s="7"/>
      <c r="E219" s="8"/>
      <c r="F219" s="8"/>
      <c r="G219" s="4"/>
    </row>
    <row r="220" customFormat="false" ht="15" hidden="false" customHeight="false" outlineLevel="0" collapsed="false">
      <c r="A220" s="7" t="s">
        <v>10</v>
      </c>
      <c r="B220" s="7" t="s">
        <v>11</v>
      </c>
      <c r="C220" s="7" t="s">
        <v>137</v>
      </c>
      <c r="D220" s="7" t="s">
        <v>18</v>
      </c>
      <c r="E220" s="8"/>
      <c r="F220" s="8"/>
      <c r="G220" s="4"/>
    </row>
    <row r="221" customFormat="false" ht="26.85" hidden="false" customHeight="false" outlineLevel="0" collapsed="false">
      <c r="A221" s="26" t="s">
        <v>194</v>
      </c>
      <c r="B221" s="13" t="n">
        <f aca="false">G23+E113+E169</f>
        <v>0</v>
      </c>
      <c r="C221" s="9" t="n">
        <f aca="false">E11</f>
        <v>200</v>
      </c>
      <c r="D221" s="11" t="n">
        <f aca="false">B221/C221</f>
        <v>0</v>
      </c>
      <c r="E221" s="8"/>
      <c r="F221" s="8"/>
      <c r="G221" s="4"/>
    </row>
    <row r="222" customFormat="false" ht="15" hidden="false" customHeight="false" outlineLevel="0" collapsed="false">
      <c r="A222" s="8"/>
      <c r="B222" s="8"/>
      <c r="C222" s="8"/>
      <c r="D222" s="8"/>
      <c r="E222" s="8"/>
      <c r="F222" s="8"/>
      <c r="G222" s="4"/>
    </row>
    <row r="223" customFormat="false" ht="15" hidden="false" customHeight="false" outlineLevel="0" collapsed="false">
      <c r="A223" s="7" t="s">
        <v>135</v>
      </c>
      <c r="B223" s="7"/>
      <c r="C223" s="7"/>
      <c r="D223" s="7"/>
      <c r="E223" s="8"/>
      <c r="F223" s="8"/>
      <c r="G223" s="4"/>
    </row>
    <row r="224" customFormat="false" ht="26.85" hidden="false" customHeight="false" outlineLevel="0" collapsed="false">
      <c r="A224" s="7" t="s">
        <v>10</v>
      </c>
      <c r="B224" s="7" t="s">
        <v>139</v>
      </c>
      <c r="C224" s="6" t="s">
        <v>140</v>
      </c>
      <c r="D224" s="7" t="s">
        <v>18</v>
      </c>
      <c r="E224" s="8"/>
      <c r="F224" s="8"/>
      <c r="G224" s="4"/>
    </row>
    <row r="225" customFormat="false" ht="26.85" hidden="false" customHeight="false" outlineLevel="0" collapsed="false">
      <c r="A225" s="26" t="s">
        <v>194</v>
      </c>
      <c r="B225" s="13" t="n">
        <f aca="false">D221</f>
        <v>0</v>
      </c>
      <c r="C225" s="9" t="n">
        <v>0</v>
      </c>
      <c r="D225" s="11" t="n">
        <f aca="false">B225*C225</f>
        <v>0</v>
      </c>
      <c r="E225" s="8"/>
      <c r="F225" s="8"/>
      <c r="G225" s="4"/>
    </row>
    <row r="226" customFormat="false" ht="15" hidden="false" customHeight="false" outlineLevel="0" collapsed="false">
      <c r="A226" s="8"/>
      <c r="B226" s="8"/>
      <c r="C226" s="8"/>
      <c r="D226" s="8"/>
      <c r="E226" s="8"/>
      <c r="F226" s="8"/>
      <c r="G226" s="4"/>
    </row>
    <row r="227" customFormat="false" ht="15" hidden="false" customHeight="false" outlineLevel="0" collapsed="false">
      <c r="A227" s="5" t="s">
        <v>101</v>
      </c>
      <c r="B227" s="5"/>
      <c r="C227" s="5"/>
      <c r="D227" s="5"/>
      <c r="E227" s="5"/>
      <c r="F227" s="5"/>
      <c r="G227" s="5"/>
    </row>
    <row r="228" customFormat="false" ht="15" hidden="false" customHeight="false" outlineLevel="0" collapsed="false">
      <c r="A228" s="8"/>
      <c r="B228" s="8"/>
      <c r="C228" s="8"/>
      <c r="D228" s="8"/>
      <c r="E228" s="8"/>
      <c r="F228" s="8"/>
      <c r="G228" s="4"/>
    </row>
    <row r="229" customFormat="false" ht="15" hidden="false" customHeight="false" outlineLevel="0" collapsed="false">
      <c r="A229" s="7" t="s">
        <v>101</v>
      </c>
      <c r="B229" s="7"/>
      <c r="C229" s="7"/>
      <c r="D229" s="7"/>
      <c r="E229" s="8"/>
      <c r="F229" s="8"/>
      <c r="G229" s="4"/>
    </row>
    <row r="230" customFormat="false" ht="15" hidden="false" customHeight="false" outlineLevel="0" collapsed="false">
      <c r="A230" s="7" t="s">
        <v>10</v>
      </c>
      <c r="B230" s="7" t="s">
        <v>141</v>
      </c>
      <c r="C230" s="7" t="s">
        <v>142</v>
      </c>
      <c r="D230" s="7" t="s">
        <v>24</v>
      </c>
      <c r="E230" s="8"/>
      <c r="F230" s="8"/>
      <c r="G230" s="4"/>
    </row>
    <row r="231" customFormat="false" ht="26.85" hidden="false" customHeight="false" outlineLevel="0" collapsed="false">
      <c r="A231" s="26" t="s">
        <v>194</v>
      </c>
      <c r="B231" s="13" t="n">
        <f aca="false">E215</f>
        <v>0</v>
      </c>
      <c r="C231" s="13" t="n">
        <f aca="false">D225</f>
        <v>0</v>
      </c>
      <c r="D231" s="11" t="n">
        <f aca="false">B231+C231</f>
        <v>0</v>
      </c>
      <c r="E231" s="8"/>
      <c r="F231" s="8"/>
      <c r="G231" s="4"/>
    </row>
    <row r="232" customFormat="false" ht="15" hidden="false" customHeight="false" outlineLevel="0" collapsed="false">
      <c r="A232" s="8"/>
      <c r="B232" s="8"/>
      <c r="C232" s="8"/>
      <c r="D232" s="8"/>
      <c r="E232" s="8"/>
      <c r="F232" s="8"/>
      <c r="G232" s="4"/>
    </row>
    <row r="233" customFormat="false" ht="15" hidden="false" customHeight="false" outlineLevel="0" collapsed="false">
      <c r="A233" s="5" t="s">
        <v>143</v>
      </c>
      <c r="B233" s="5"/>
      <c r="C233" s="5"/>
      <c r="D233" s="5"/>
      <c r="E233" s="5"/>
      <c r="F233" s="5"/>
      <c r="G233" s="5"/>
    </row>
    <row r="234" customFormat="false" ht="15" hidden="false" customHeight="false" outlineLevel="0" collapsed="false">
      <c r="A234" s="4"/>
      <c r="B234" s="4"/>
      <c r="C234" s="4"/>
      <c r="D234" s="8"/>
      <c r="E234" s="4"/>
      <c r="F234" s="8"/>
      <c r="G234" s="4"/>
    </row>
    <row r="235" customFormat="false" ht="15" hidden="false" customHeight="false" outlineLevel="0" collapsed="false">
      <c r="A235" s="7" t="s">
        <v>144</v>
      </c>
      <c r="B235" s="7"/>
      <c r="C235" s="7"/>
      <c r="D235" s="7"/>
      <c r="E235" s="44"/>
      <c r="F235" s="8"/>
      <c r="G235" s="4"/>
    </row>
    <row r="236" customFormat="false" ht="15" hidden="false" customHeight="false" outlineLevel="0" collapsed="false">
      <c r="A236" s="7" t="s">
        <v>145</v>
      </c>
      <c r="B236" s="45" t="s">
        <v>146</v>
      </c>
      <c r="C236" s="45" t="s">
        <v>147</v>
      </c>
      <c r="D236" s="7" t="s">
        <v>18</v>
      </c>
      <c r="E236" s="8"/>
      <c r="F236" s="8"/>
      <c r="G236" s="4"/>
    </row>
    <row r="237" customFormat="false" ht="15" hidden="false" customHeight="false" outlineLevel="0" collapsed="false">
      <c r="A237" s="9" t="s">
        <v>148</v>
      </c>
      <c r="B237" s="46" t="n">
        <v>3</v>
      </c>
      <c r="C237" s="47" t="n">
        <v>0</v>
      </c>
      <c r="D237" s="17" t="n">
        <f aca="false">C237*B237</f>
        <v>0</v>
      </c>
      <c r="E237" s="8"/>
      <c r="F237" s="8"/>
      <c r="G237" s="4"/>
    </row>
    <row r="238" customFormat="false" ht="15" hidden="false" customHeight="false" outlineLevel="0" collapsed="false">
      <c r="A238" s="48" t="s">
        <v>149</v>
      </c>
      <c r="B238" s="46" t="n">
        <v>3</v>
      </c>
      <c r="C238" s="47" t="n">
        <v>0</v>
      </c>
      <c r="D238" s="17" t="n">
        <f aca="false">C238*B238</f>
        <v>0</v>
      </c>
      <c r="E238" s="8"/>
      <c r="F238" s="8"/>
      <c r="G238" s="4"/>
    </row>
    <row r="239" customFormat="false" ht="15" hidden="false" customHeight="false" outlineLevel="0" collapsed="false">
      <c r="A239" s="9" t="s">
        <v>151</v>
      </c>
      <c r="B239" s="46" t="n">
        <v>1</v>
      </c>
      <c r="C239" s="47" t="n">
        <v>0</v>
      </c>
      <c r="D239" s="17" t="n">
        <f aca="false">C239*B239</f>
        <v>0</v>
      </c>
      <c r="E239" s="8"/>
      <c r="F239" s="8"/>
      <c r="G239" s="4"/>
    </row>
    <row r="240" customFormat="false" ht="15" hidden="false" customHeight="false" outlineLevel="0" collapsed="false">
      <c r="A240" s="7" t="s">
        <v>152</v>
      </c>
      <c r="B240" s="7"/>
      <c r="C240" s="7"/>
      <c r="D240" s="49" t="n">
        <f aca="false">SUM(D237:D239)</f>
        <v>0</v>
      </c>
      <c r="E240" s="8"/>
      <c r="F240" s="8"/>
      <c r="G240" s="4"/>
    </row>
    <row r="241" customFormat="false" ht="15" hidden="false" customHeight="false" outlineLevel="0" collapsed="false">
      <c r="A241" s="8"/>
      <c r="B241" s="50"/>
      <c r="C241" s="50"/>
      <c r="D241" s="50"/>
      <c r="E241" s="50"/>
      <c r="F241" s="8"/>
      <c r="G241" s="4"/>
    </row>
    <row r="242" customFormat="false" ht="15" hidden="false" customHeight="false" outlineLevel="0" collapsed="false">
      <c r="A242" s="7" t="s">
        <v>153</v>
      </c>
      <c r="B242" s="7"/>
      <c r="C242" s="7"/>
      <c r="D242" s="4"/>
      <c r="E242" s="4"/>
      <c r="F242" s="8"/>
      <c r="G242" s="4"/>
    </row>
    <row r="243" customFormat="false" ht="15" hidden="false" customHeight="false" outlineLevel="0" collapsed="false">
      <c r="A243" s="7" t="s">
        <v>10</v>
      </c>
      <c r="B243" s="7" t="s">
        <v>133</v>
      </c>
      <c r="C243" s="7" t="s">
        <v>134</v>
      </c>
      <c r="D243" s="4"/>
      <c r="E243" s="4"/>
      <c r="F243" s="8"/>
      <c r="G243" s="4"/>
    </row>
    <row r="244" customFormat="false" ht="26.85" hidden="false" customHeight="false" outlineLevel="0" collapsed="false">
      <c r="A244" s="26" t="s">
        <v>194</v>
      </c>
      <c r="B244" s="17" t="n">
        <f aca="false">D240</f>
        <v>0</v>
      </c>
      <c r="C244" s="51" t="n">
        <f aca="false">B244/12</f>
        <v>0</v>
      </c>
      <c r="D244" s="50"/>
      <c r="E244" s="8"/>
      <c r="F244" s="8"/>
      <c r="G244" s="4"/>
    </row>
    <row r="245" customFormat="false" ht="15" hidden="false" customHeight="false" outlineLevel="0" collapsed="false">
      <c r="A245" s="8"/>
      <c r="B245" s="50"/>
      <c r="C245" s="50"/>
      <c r="D245" s="50"/>
      <c r="E245" s="8"/>
      <c r="F245" s="8"/>
      <c r="G245" s="4"/>
    </row>
    <row r="246" customFormat="false" ht="15" hidden="false" customHeight="false" outlineLevel="0" collapsed="false">
      <c r="A246" s="7" t="s">
        <v>143</v>
      </c>
      <c r="B246" s="7"/>
      <c r="C246" s="7"/>
      <c r="D246" s="7"/>
      <c r="E246" s="8"/>
      <c r="F246" s="8"/>
      <c r="G246" s="4"/>
    </row>
    <row r="247" customFormat="false" ht="15" hidden="false" customHeight="false" outlineLevel="0" collapsed="false">
      <c r="A247" s="7" t="s">
        <v>10</v>
      </c>
      <c r="B247" s="6" t="s">
        <v>154</v>
      </c>
      <c r="C247" s="6" t="s">
        <v>155</v>
      </c>
      <c r="D247" s="7" t="s">
        <v>18</v>
      </c>
      <c r="E247" s="8"/>
      <c r="F247" s="8"/>
      <c r="G247" s="4"/>
    </row>
    <row r="248" customFormat="false" ht="26.85" hidden="false" customHeight="false" outlineLevel="0" collapsed="false">
      <c r="A248" s="26" t="s">
        <v>194</v>
      </c>
      <c r="B248" s="17" t="n">
        <f aca="false">C244</f>
        <v>0</v>
      </c>
      <c r="C248" s="17" t="n">
        <v>0</v>
      </c>
      <c r="D248" s="51" t="n">
        <f aca="false">SUM(B248:C248)</f>
        <v>0</v>
      </c>
      <c r="E248" s="8"/>
      <c r="F248" s="8"/>
      <c r="G248" s="4"/>
    </row>
    <row r="249" customFormat="false" ht="15" hidden="false" customHeight="false" outlineLevel="0" collapsed="false">
      <c r="A249" s="8"/>
      <c r="B249" s="8"/>
      <c r="C249" s="8"/>
      <c r="D249" s="8"/>
      <c r="E249" s="8"/>
      <c r="F249" s="8"/>
      <c r="G249" s="4"/>
    </row>
    <row r="250" customFormat="false" ht="15" hidden="false" customHeight="false" outlineLevel="0" collapsed="false">
      <c r="A250" s="5" t="s">
        <v>156</v>
      </c>
      <c r="B250" s="5"/>
      <c r="C250" s="5"/>
      <c r="D250" s="5"/>
      <c r="E250" s="5"/>
      <c r="F250" s="5"/>
      <c r="G250" s="5"/>
    </row>
    <row r="251" customFormat="false" ht="15" hidden="false" customHeight="false" outlineLevel="0" collapsed="false">
      <c r="A251" s="16"/>
      <c r="B251" s="16"/>
      <c r="C251" s="16"/>
      <c r="D251" s="16"/>
      <c r="E251" s="16"/>
      <c r="F251" s="16"/>
      <c r="G251" s="4"/>
    </row>
    <row r="252" customFormat="false" ht="26.85" hidden="false" customHeight="true" outlineLevel="0" collapsed="false">
      <c r="A252" s="6" t="s">
        <v>157</v>
      </c>
      <c r="B252" s="6"/>
      <c r="C252" s="18"/>
      <c r="D252" s="6" t="s">
        <v>158</v>
      </c>
      <c r="E252" s="6"/>
      <c r="F252" s="25"/>
      <c r="G252" s="44"/>
    </row>
    <row r="253" customFormat="false" ht="15" hidden="false" customHeight="false" outlineLevel="0" collapsed="false">
      <c r="A253" s="9" t="s">
        <v>159</v>
      </c>
      <c r="B253" s="19" t="n">
        <v>0</v>
      </c>
      <c r="C253" s="18"/>
      <c r="D253" s="9" t="s">
        <v>160</v>
      </c>
      <c r="E253" s="19" t="n">
        <v>0</v>
      </c>
      <c r="F253" s="18"/>
      <c r="G253" s="4"/>
    </row>
    <row r="254" customFormat="false" ht="15" hidden="false" customHeight="false" outlineLevel="0" collapsed="false">
      <c r="A254" s="9" t="s">
        <v>161</v>
      </c>
      <c r="B254" s="14" t="n">
        <f aca="false">E256</f>
        <v>0</v>
      </c>
      <c r="C254" s="18"/>
      <c r="D254" s="9" t="s">
        <v>162</v>
      </c>
      <c r="E254" s="19" t="n">
        <v>0</v>
      </c>
      <c r="F254" s="18"/>
      <c r="G254" s="4"/>
    </row>
    <row r="255" customFormat="false" ht="15" hidden="false" customHeight="false" outlineLevel="0" collapsed="false">
      <c r="A255" s="9" t="s">
        <v>163</v>
      </c>
      <c r="B255" s="19" t="n">
        <v>0</v>
      </c>
      <c r="C255" s="18"/>
      <c r="D255" s="9" t="s">
        <v>164</v>
      </c>
      <c r="E255" s="19" t="n">
        <v>0</v>
      </c>
      <c r="F255" s="18"/>
      <c r="G255" s="4"/>
    </row>
    <row r="256" customFormat="false" ht="15" hidden="false" customHeight="false" outlineLevel="0" collapsed="false">
      <c r="A256" s="8"/>
      <c r="B256" s="53"/>
      <c r="C256" s="18"/>
      <c r="D256" s="7" t="s">
        <v>46</v>
      </c>
      <c r="E256" s="14" t="n">
        <f aca="false">SUM(E253:E255)</f>
        <v>0</v>
      </c>
      <c r="F256" s="18"/>
      <c r="G256" s="4"/>
    </row>
    <row r="257" customFormat="false" ht="15" hidden="false" customHeight="false" outlineLevel="0" collapsed="false">
      <c r="A257" s="8"/>
      <c r="B257" s="8"/>
      <c r="C257" s="8"/>
      <c r="D257" s="8"/>
      <c r="E257" s="8"/>
      <c r="F257" s="8"/>
      <c r="G257" s="4"/>
    </row>
    <row r="258" customFormat="false" ht="15" hidden="false" customHeight="false" outlineLevel="0" collapsed="false">
      <c r="A258" s="7" t="s">
        <v>156</v>
      </c>
      <c r="B258" s="7"/>
      <c r="C258" s="7"/>
      <c r="D258" s="7"/>
      <c r="E258" s="8"/>
      <c r="F258" s="8"/>
      <c r="G258" s="4"/>
    </row>
    <row r="259" customFormat="false" ht="15" hidden="false" customHeight="false" outlineLevel="0" collapsed="false">
      <c r="A259" s="7" t="s">
        <v>10</v>
      </c>
      <c r="B259" s="7" t="s">
        <v>11</v>
      </c>
      <c r="C259" s="7" t="s">
        <v>12</v>
      </c>
      <c r="D259" s="7" t="s">
        <v>18</v>
      </c>
      <c r="E259" s="8"/>
      <c r="F259" s="8"/>
      <c r="G259" s="4"/>
    </row>
    <row r="260" customFormat="false" ht="26.85" hidden="false" customHeight="false" outlineLevel="0" collapsed="false">
      <c r="A260" s="26" t="s">
        <v>194</v>
      </c>
      <c r="B260" s="62" t="n">
        <f aca="false">G23+E113+E169+D231+D248</f>
        <v>0</v>
      </c>
      <c r="C260" s="40" t="n">
        <f aca="false">((1+$B$253)/(1-$B$254-$B$255))-1</f>
        <v>0</v>
      </c>
      <c r="D260" s="63" t="n">
        <f aca="false">B260*C260</f>
        <v>0</v>
      </c>
      <c r="E260" s="64"/>
      <c r="F260" s="64"/>
      <c r="G260" s="65"/>
    </row>
    <row r="261" customFormat="false" ht="15" hidden="false" customHeight="false" outlineLevel="0" collapsed="false">
      <c r="A261" s="8"/>
      <c r="B261" s="8"/>
      <c r="C261" s="8"/>
      <c r="D261" s="8"/>
      <c r="E261" s="8"/>
      <c r="F261" s="8"/>
      <c r="G261" s="4"/>
    </row>
    <row r="262" customFormat="false" ht="15" hidden="false" customHeight="false" outlineLevel="0" collapsed="false">
      <c r="A262" s="5" t="s">
        <v>165</v>
      </c>
      <c r="B262" s="5"/>
      <c r="C262" s="5"/>
      <c r="D262" s="5"/>
      <c r="E262" s="5"/>
      <c r="F262" s="5"/>
      <c r="G262" s="5"/>
    </row>
    <row r="263" customFormat="false" ht="15" hidden="false" customHeight="false" outlineLevel="0" collapsed="false">
      <c r="A263" s="8"/>
      <c r="B263" s="8"/>
      <c r="C263" s="8"/>
      <c r="D263" s="8"/>
      <c r="E263" s="8"/>
      <c r="F263" s="8"/>
      <c r="G263" s="4"/>
    </row>
    <row r="264" customFormat="false" ht="15" hidden="false" customHeight="false" outlineLevel="0" collapsed="false">
      <c r="A264" s="7" t="s">
        <v>166</v>
      </c>
      <c r="B264" s="7"/>
      <c r="C264" s="7"/>
      <c r="D264" s="7"/>
      <c r="E264" s="8"/>
      <c r="F264" s="8"/>
      <c r="G264" s="4"/>
    </row>
    <row r="265" customFormat="false" ht="15" hidden="false" customHeight="false" outlineLevel="0" collapsed="false">
      <c r="A265" s="6" t="s">
        <v>167</v>
      </c>
      <c r="B265" s="7" t="s">
        <v>168</v>
      </c>
      <c r="C265" s="7" t="s">
        <v>169</v>
      </c>
      <c r="D265" s="7" t="s">
        <v>170</v>
      </c>
      <c r="E265" s="8"/>
      <c r="F265" s="8"/>
      <c r="G265" s="4"/>
    </row>
    <row r="266" customFormat="false" ht="15" hidden="false" customHeight="false" outlineLevel="0" collapsed="false">
      <c r="A266" s="26" t="s">
        <v>171</v>
      </c>
      <c r="B266" s="13"/>
      <c r="C266" s="13"/>
      <c r="D266" s="13" t="n">
        <f aca="false">G23</f>
        <v>0</v>
      </c>
      <c r="E266" s="8"/>
      <c r="F266" s="8"/>
      <c r="G266" s="4"/>
    </row>
    <row r="267" customFormat="false" ht="15" hidden="false" customHeight="false" outlineLevel="0" collapsed="false">
      <c r="A267" s="26" t="s">
        <v>172</v>
      </c>
      <c r="B267" s="13"/>
      <c r="C267" s="13"/>
      <c r="D267" s="13" t="n">
        <f aca="false">E113</f>
        <v>0</v>
      </c>
      <c r="E267" s="8"/>
      <c r="F267" s="8"/>
      <c r="G267" s="4"/>
    </row>
    <row r="268" customFormat="false" ht="15" hidden="false" customHeight="false" outlineLevel="0" collapsed="false">
      <c r="A268" s="26" t="s">
        <v>173</v>
      </c>
      <c r="B268" s="13"/>
      <c r="C268" s="13"/>
      <c r="D268" s="13" t="n">
        <f aca="false">E169</f>
        <v>0</v>
      </c>
      <c r="E268" s="8"/>
      <c r="F268" s="8"/>
      <c r="G268" s="4"/>
    </row>
    <row r="269" customFormat="false" ht="15" hidden="false" customHeight="false" outlineLevel="0" collapsed="false">
      <c r="A269" s="26" t="s">
        <v>174</v>
      </c>
      <c r="B269" s="13"/>
      <c r="C269" s="13"/>
      <c r="D269" s="13" t="n">
        <f aca="false">D231</f>
        <v>0</v>
      </c>
      <c r="E269" s="8"/>
      <c r="F269" s="8"/>
      <c r="G269" s="4"/>
    </row>
    <row r="270" customFormat="false" ht="15" hidden="false" customHeight="false" outlineLevel="0" collapsed="false">
      <c r="A270" s="26" t="s">
        <v>175</v>
      </c>
      <c r="B270" s="13"/>
      <c r="C270" s="13"/>
      <c r="D270" s="13" t="n">
        <f aca="false">D248</f>
        <v>0</v>
      </c>
      <c r="E270" s="8"/>
      <c r="F270" s="8"/>
      <c r="G270" s="4"/>
    </row>
    <row r="271" customFormat="false" ht="15" hidden="false" customHeight="false" outlineLevel="0" collapsed="false">
      <c r="A271" s="26" t="s">
        <v>176</v>
      </c>
      <c r="B271" s="13"/>
      <c r="C271" s="13"/>
      <c r="D271" s="13" t="n">
        <f aca="false">D260</f>
        <v>0</v>
      </c>
      <c r="E271" s="8"/>
      <c r="F271" s="8"/>
      <c r="G271" s="4"/>
    </row>
    <row r="272" customFormat="false" ht="15" hidden="false" customHeight="false" outlineLevel="0" collapsed="false">
      <c r="A272" s="55" t="s">
        <v>177</v>
      </c>
      <c r="B272" s="11"/>
      <c r="C272" s="11"/>
      <c r="D272" s="11" t="n">
        <f aca="false">SUM(D266:D271)</f>
        <v>0</v>
      </c>
      <c r="E272" s="8"/>
      <c r="F272" s="8"/>
      <c r="G272" s="4"/>
    </row>
    <row r="273" customFormat="false" ht="15" hidden="false" customHeight="false" outlineLevel="0" collapsed="false">
      <c r="A273" s="55" t="s">
        <v>178</v>
      </c>
      <c r="B273" s="11"/>
      <c r="C273" s="11"/>
      <c r="D273" s="11" t="n">
        <v>2</v>
      </c>
      <c r="E273" s="8"/>
      <c r="F273" s="8"/>
      <c r="G273" s="4"/>
    </row>
    <row r="274" customFormat="false" ht="15" hidden="false" customHeight="false" outlineLevel="0" collapsed="false">
      <c r="A274" s="6" t="s">
        <v>179</v>
      </c>
      <c r="B274" s="57"/>
      <c r="C274" s="57"/>
      <c r="D274" s="57" t="n">
        <f aca="false">D272*D273</f>
        <v>0</v>
      </c>
      <c r="E274" s="8"/>
      <c r="F274" s="8"/>
      <c r="G274" s="4"/>
    </row>
  </sheetData>
  <sheetProtection sheet="true" password="bc6f" objects="true" scenarios="true"/>
  <mergeCells count="81">
    <mergeCell ref="A1:G1"/>
    <mergeCell ref="A2:G2"/>
    <mergeCell ref="A4:G4"/>
    <mergeCell ref="A6:G6"/>
    <mergeCell ref="A7:B7"/>
    <mergeCell ref="A10:B10"/>
    <mergeCell ref="A13:G13"/>
    <mergeCell ref="A15:D15"/>
    <mergeCell ref="A19:G19"/>
    <mergeCell ref="A21:G21"/>
    <mergeCell ref="A25:G25"/>
    <mergeCell ref="A27:G27"/>
    <mergeCell ref="A29:D29"/>
    <mergeCell ref="A33:D33"/>
    <mergeCell ref="A37:E37"/>
    <mergeCell ref="A41:E41"/>
    <mergeCell ref="A45:G45"/>
    <mergeCell ref="A47:B47"/>
    <mergeCell ref="A59:D59"/>
    <mergeCell ref="A63:D63"/>
    <mergeCell ref="A67:D67"/>
    <mergeCell ref="A71:G71"/>
    <mergeCell ref="A73:F73"/>
    <mergeCell ref="A75:E75"/>
    <mergeCell ref="A79:E79"/>
    <mergeCell ref="A83:D83"/>
    <mergeCell ref="A87:F87"/>
    <mergeCell ref="A89:D89"/>
    <mergeCell ref="A93:D93"/>
    <mergeCell ref="A97:D97"/>
    <mergeCell ref="A101:D101"/>
    <mergeCell ref="A105:F105"/>
    <mergeCell ref="A109:G109"/>
    <mergeCell ref="A111:E111"/>
    <mergeCell ref="A115:G115"/>
    <mergeCell ref="A117:B117"/>
    <mergeCell ref="A126:G126"/>
    <mergeCell ref="A128:D128"/>
    <mergeCell ref="A132:E132"/>
    <mergeCell ref="A137:D137"/>
    <mergeCell ref="A141:G141"/>
    <mergeCell ref="A143:D143"/>
    <mergeCell ref="A147:D147"/>
    <mergeCell ref="A151:D151"/>
    <mergeCell ref="A155:G155"/>
    <mergeCell ref="A157:E157"/>
    <mergeCell ref="A161:D161"/>
    <mergeCell ref="A165:G165"/>
    <mergeCell ref="A167:E167"/>
    <mergeCell ref="A171:G171"/>
    <mergeCell ref="A173:G173"/>
    <mergeCell ref="A174:G174"/>
    <mergeCell ref="A175:A176"/>
    <mergeCell ref="B175:B176"/>
    <mergeCell ref="C175:C176"/>
    <mergeCell ref="A190:D190"/>
    <mergeCell ref="A191:A192"/>
    <mergeCell ref="B191:D191"/>
    <mergeCell ref="E196:G196"/>
    <mergeCell ref="E197:G197"/>
    <mergeCell ref="E198:G198"/>
    <mergeCell ref="A207:G207"/>
    <mergeCell ref="A209:D209"/>
    <mergeCell ref="A213:E213"/>
    <mergeCell ref="A217:G217"/>
    <mergeCell ref="A219:D219"/>
    <mergeCell ref="A223:D223"/>
    <mergeCell ref="A227:G227"/>
    <mergeCell ref="A229:D229"/>
    <mergeCell ref="A233:G233"/>
    <mergeCell ref="A235:D235"/>
    <mergeCell ref="A240:C240"/>
    <mergeCell ref="A242:C242"/>
    <mergeCell ref="A246:D246"/>
    <mergeCell ref="A250:G250"/>
    <mergeCell ref="A251:F251"/>
    <mergeCell ref="A252:B252"/>
    <mergeCell ref="D252:E252"/>
    <mergeCell ref="A258:D258"/>
    <mergeCell ref="A262:G262"/>
    <mergeCell ref="A264:D26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33.88"/>
    <col collapsed="false" customWidth="true" hidden="false" outlineLevel="0" max="2" min="2" style="1" width="25.63"/>
  </cols>
  <sheetData>
    <row r="1" customFormat="false" ht="12.75" hidden="false" customHeight="true" outlineLevel="0" collapsed="false">
      <c r="A1" s="66" t="s">
        <v>196</v>
      </c>
      <c r="B1" s="66" t="s">
        <v>197</v>
      </c>
    </row>
    <row r="2" customFormat="false" ht="12.75" hidden="false" customHeight="true" outlineLevel="0" collapsed="false">
      <c r="A2" s="67" t="s">
        <v>14</v>
      </c>
      <c r="B2" s="68" t="n">
        <f aca="false">ROUND('AUXILIAR DE LIMPEZA'!D282,2)</f>
        <v>0</v>
      </c>
    </row>
    <row r="3" customFormat="false" ht="12.75" hidden="false" customHeight="true" outlineLevel="0" collapsed="false">
      <c r="A3" s="67" t="s">
        <v>182</v>
      </c>
      <c r="B3" s="68" t="n">
        <f aca="false">ROUND(COPEIRO!D281,2)</f>
        <v>0</v>
      </c>
    </row>
    <row r="4" customFormat="false" ht="12.75" hidden="false" customHeight="true" outlineLevel="0" collapsed="false">
      <c r="A4" s="67" t="s">
        <v>190</v>
      </c>
      <c r="B4" s="68" t="n">
        <f aca="false">ROUND(RECEPCIONISTA!D274,2)</f>
        <v>0</v>
      </c>
    </row>
    <row r="5" customFormat="false" ht="12.75" hidden="false" customHeight="true" outlineLevel="0" collapsed="false">
      <c r="A5" s="67" t="s">
        <v>198</v>
      </c>
      <c r="B5" s="68" t="n">
        <f aca="false">ROUND('AUXILIAR DE ALMOXARIFADO'!D274,2)</f>
        <v>0</v>
      </c>
    </row>
    <row r="6" customFormat="false" ht="12.75" hidden="false" customHeight="true" outlineLevel="0" collapsed="false">
      <c r="A6" s="8"/>
      <c r="B6" s="69"/>
    </row>
    <row r="7" customFormat="false" ht="12.75" hidden="false" customHeight="true" outlineLevel="0" collapsed="false">
      <c r="A7" s="70" t="s">
        <v>199</v>
      </c>
      <c r="B7" s="70"/>
    </row>
    <row r="8" customFormat="false" ht="12.75" hidden="false" customHeight="true" outlineLevel="0" collapsed="false">
      <c r="A8" s="71" t="s">
        <v>200</v>
      </c>
      <c r="B8" s="72" t="n">
        <f aca="false">SUM(B2:B5)</f>
        <v>0</v>
      </c>
    </row>
    <row r="9" customFormat="false" ht="12.75" hidden="false" customHeight="true" outlineLevel="0" collapsed="false">
      <c r="A9" s="71" t="s">
        <v>201</v>
      </c>
      <c r="B9" s="72" t="n">
        <f aca="false">B8*12</f>
        <v>0</v>
      </c>
    </row>
  </sheetData>
  <sheetProtection sheet="true" password="bc6f" objects="true" scenarios="true"/>
  <mergeCells count="1">
    <mergeCell ref="A7:B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overThenDown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H4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14.13"/>
    <col collapsed="false" customWidth="true" hidden="false" outlineLevel="0" max="2" min="2" style="1" width="80.5"/>
    <col collapsed="false" customWidth="true" hidden="false" outlineLevel="0" max="6" min="3" style="1" width="14.13"/>
    <col collapsed="false" customWidth="true" hidden="false" outlineLevel="0" max="7" min="7" style="1" width="15.38"/>
    <col collapsed="false" customWidth="true" hidden="false" outlineLevel="0" max="8" min="8" style="1" width="14.13"/>
  </cols>
  <sheetData>
    <row r="1" customFormat="false" ht="12.75" hidden="false" customHeight="true" outlineLevel="0" collapsed="false">
      <c r="A1" s="73"/>
      <c r="B1" s="73"/>
      <c r="C1" s="73"/>
      <c r="D1" s="73"/>
      <c r="E1" s="73"/>
      <c r="F1" s="73"/>
      <c r="G1" s="73"/>
      <c r="H1" s="73"/>
    </row>
    <row r="2" customFormat="false" ht="12.75" hidden="false" customHeight="true" outlineLevel="0" collapsed="false">
      <c r="A2" s="73"/>
      <c r="B2" s="73"/>
      <c r="C2" s="73"/>
      <c r="D2" s="73"/>
      <c r="E2" s="73"/>
      <c r="F2" s="73"/>
      <c r="G2" s="73"/>
      <c r="H2" s="73"/>
    </row>
    <row r="3" customFormat="false" ht="12.75" hidden="false" customHeight="true" outlineLevel="0" collapsed="false">
      <c r="A3" s="73"/>
      <c r="B3" s="74" t="s">
        <v>202</v>
      </c>
      <c r="C3" s="73"/>
      <c r="D3" s="73"/>
      <c r="E3" s="73"/>
      <c r="F3" s="73"/>
      <c r="G3" s="73"/>
      <c r="H3" s="73"/>
    </row>
    <row r="4" customFormat="false" ht="12.75" hidden="false" customHeight="true" outlineLevel="0" collapsed="false">
      <c r="A4" s="73"/>
      <c r="B4" s="73"/>
      <c r="C4" s="73"/>
      <c r="D4" s="73"/>
      <c r="E4" s="73"/>
      <c r="F4" s="73"/>
      <c r="G4" s="73"/>
      <c r="H4" s="73"/>
    </row>
    <row r="5" customFormat="false" ht="12.75" hidden="false" customHeight="true" outlineLevel="0" collapsed="false">
      <c r="A5" s="73"/>
      <c r="B5" s="75"/>
      <c r="C5" s="75"/>
      <c r="D5" s="75"/>
      <c r="E5" s="75"/>
      <c r="F5" s="75"/>
      <c r="G5" s="73"/>
      <c r="H5" s="73"/>
    </row>
    <row r="6" customFormat="false" ht="13.5" hidden="false" customHeight="true" outlineLevel="0" collapsed="false">
      <c r="A6" s="73"/>
      <c r="B6" s="75"/>
      <c r="C6" s="76" t="s">
        <v>203</v>
      </c>
      <c r="D6" s="76"/>
      <c r="E6" s="76"/>
      <c r="F6" s="76"/>
      <c r="G6" s="73"/>
      <c r="H6" s="73"/>
    </row>
    <row r="7" customFormat="false" ht="13.5" hidden="false" customHeight="true" outlineLevel="0" collapsed="false">
      <c r="A7" s="73"/>
      <c r="B7" s="76" t="s">
        <v>204</v>
      </c>
      <c r="C7" s="76"/>
      <c r="D7" s="76"/>
      <c r="E7" s="76"/>
      <c r="F7" s="76"/>
      <c r="G7" s="73"/>
      <c r="H7" s="73"/>
    </row>
    <row r="8" customFormat="false" ht="12.75" hidden="false" customHeight="true" outlineLevel="0" collapsed="false">
      <c r="A8" s="73"/>
      <c r="B8" s="76"/>
      <c r="C8" s="75"/>
      <c r="D8" s="75"/>
      <c r="E8" s="75"/>
      <c r="F8" s="75"/>
      <c r="G8" s="73"/>
      <c r="H8" s="73"/>
    </row>
    <row r="9" customFormat="false" ht="12.75" hidden="false" customHeight="true" outlineLevel="0" collapsed="false">
      <c r="A9" s="73"/>
      <c r="B9" s="77" t="s">
        <v>205</v>
      </c>
      <c r="C9" s="75"/>
      <c r="D9" s="75"/>
      <c r="E9" s="75"/>
      <c r="F9" s="75"/>
      <c r="G9" s="73"/>
      <c r="H9" s="73"/>
    </row>
    <row r="10" customFormat="false" ht="12.75" hidden="false" customHeight="true" outlineLevel="0" collapsed="false">
      <c r="A10" s="73"/>
      <c r="B10" s="77" t="s">
        <v>206</v>
      </c>
      <c r="C10" s="75"/>
      <c r="D10" s="75"/>
      <c r="E10" s="75"/>
      <c r="F10" s="75"/>
      <c r="G10" s="73"/>
      <c r="H10" s="73"/>
    </row>
    <row r="11" customFormat="false" ht="12.75" hidden="false" customHeight="true" outlineLevel="0" collapsed="false">
      <c r="A11" s="73"/>
      <c r="B11" s="77" t="s">
        <v>207</v>
      </c>
      <c r="C11" s="75"/>
      <c r="D11" s="75"/>
      <c r="E11" s="75"/>
      <c r="F11" s="75"/>
      <c r="G11" s="73"/>
      <c r="H11" s="73"/>
    </row>
    <row r="12" customFormat="false" ht="12.75" hidden="false" customHeight="true" outlineLevel="0" collapsed="false">
      <c r="A12" s="73"/>
      <c r="B12" s="75"/>
      <c r="C12" s="75"/>
      <c r="D12" s="75"/>
      <c r="E12" s="75"/>
      <c r="F12" s="75"/>
      <c r="G12" s="73"/>
      <c r="H12" s="73"/>
    </row>
    <row r="13" customFormat="false" ht="12.75" hidden="false" customHeight="true" outlineLevel="0" collapsed="false">
      <c r="A13" s="73"/>
      <c r="B13" s="77" t="s">
        <v>208</v>
      </c>
      <c r="C13" s="75"/>
      <c r="D13" s="75"/>
      <c r="E13" s="75"/>
      <c r="F13" s="75"/>
      <c r="G13" s="73"/>
      <c r="H13" s="73"/>
    </row>
    <row r="14" customFormat="false" ht="13.5" hidden="false" customHeight="true" outlineLevel="0" collapsed="false">
      <c r="A14" s="73"/>
      <c r="B14" s="76" t="s">
        <v>209</v>
      </c>
      <c r="C14" s="76"/>
      <c r="D14" s="76"/>
      <c r="E14" s="76"/>
      <c r="F14" s="75"/>
      <c r="G14" s="73"/>
      <c r="H14" s="73"/>
    </row>
    <row r="15" customFormat="false" ht="12.75" hidden="false" customHeight="true" outlineLevel="0" collapsed="false">
      <c r="A15" s="73"/>
      <c r="B15" s="75"/>
      <c r="C15" s="75"/>
      <c r="D15" s="75"/>
      <c r="E15" s="75"/>
      <c r="F15" s="75"/>
      <c r="G15" s="73"/>
      <c r="H15" s="73"/>
    </row>
    <row r="16" customFormat="false" ht="13.5" hidden="false" customHeight="true" outlineLevel="0" collapsed="false">
      <c r="A16" s="73"/>
      <c r="B16" s="78" t="s">
        <v>210</v>
      </c>
      <c r="C16" s="78"/>
      <c r="D16" s="78"/>
      <c r="E16" s="78"/>
      <c r="F16" s="78"/>
      <c r="G16" s="73"/>
      <c r="H16" s="73"/>
    </row>
    <row r="17" customFormat="false" ht="13.5" hidden="false" customHeight="true" outlineLevel="0" collapsed="false">
      <c r="A17" s="73"/>
      <c r="B17" s="79" t="s">
        <v>211</v>
      </c>
      <c r="C17" s="79"/>
      <c r="D17" s="79"/>
      <c r="E17" s="80"/>
      <c r="F17" s="80"/>
      <c r="G17" s="73"/>
      <c r="H17" s="73"/>
    </row>
    <row r="18" customFormat="false" ht="13.5" hidden="false" customHeight="true" outlineLevel="0" collapsed="false">
      <c r="A18" s="73"/>
      <c r="B18" s="81" t="s">
        <v>212</v>
      </c>
      <c r="C18" s="81"/>
      <c r="D18" s="81"/>
      <c r="E18" s="82" t="n">
        <v>649</v>
      </c>
      <c r="F18" s="82"/>
      <c r="G18" s="73"/>
      <c r="H18" s="73"/>
    </row>
    <row r="19" customFormat="false" ht="13.5" hidden="false" customHeight="true" outlineLevel="0" collapsed="false">
      <c r="A19" s="73"/>
      <c r="B19" s="83" t="s">
        <v>213</v>
      </c>
      <c r="C19" s="83"/>
      <c r="D19" s="83"/>
      <c r="E19" s="84" t="n">
        <v>20416</v>
      </c>
      <c r="F19" s="84"/>
      <c r="G19" s="73"/>
      <c r="H19" s="73"/>
    </row>
    <row r="20" customFormat="false" ht="13.5" hidden="false" customHeight="true" outlineLevel="0" collapsed="false">
      <c r="A20" s="73"/>
      <c r="B20" s="81" t="s">
        <v>214</v>
      </c>
      <c r="C20" s="81"/>
      <c r="D20" s="81"/>
      <c r="E20" s="82" t="n">
        <v>294</v>
      </c>
      <c r="F20" s="82"/>
      <c r="G20" s="73"/>
      <c r="H20" s="73"/>
    </row>
    <row r="21" customFormat="false" ht="13.5" hidden="false" customHeight="true" outlineLevel="0" collapsed="false">
      <c r="A21" s="73"/>
      <c r="B21" s="83" t="s">
        <v>215</v>
      </c>
      <c r="C21" s="83"/>
      <c r="D21" s="83"/>
      <c r="E21" s="84" t="n">
        <v>12</v>
      </c>
      <c r="F21" s="84"/>
      <c r="G21" s="73"/>
      <c r="H21" s="73"/>
    </row>
    <row r="22" customFormat="false" ht="13.5" hidden="false" customHeight="true" outlineLevel="0" collapsed="false">
      <c r="A22" s="73"/>
      <c r="B22" s="81" t="s">
        <v>216</v>
      </c>
      <c r="C22" s="81"/>
      <c r="D22" s="81"/>
      <c r="E22" s="82" t="n">
        <v>0</v>
      </c>
      <c r="F22" s="82"/>
      <c r="G22" s="73"/>
      <c r="H22" s="73"/>
    </row>
    <row r="23" customFormat="false" ht="13.5" hidden="false" customHeight="true" outlineLevel="0" collapsed="false">
      <c r="A23" s="73"/>
      <c r="B23" s="85" t="s">
        <v>24</v>
      </c>
      <c r="C23" s="85"/>
      <c r="D23" s="85"/>
      <c r="E23" s="86" t="n">
        <v>21371</v>
      </c>
      <c r="F23" s="86"/>
      <c r="G23" s="73"/>
      <c r="H23" s="73"/>
    </row>
    <row r="24" customFormat="false" ht="13.5" hidden="false" customHeight="true" outlineLevel="0" collapsed="false">
      <c r="A24" s="73"/>
      <c r="B24" s="79" t="s">
        <v>217</v>
      </c>
      <c r="C24" s="79"/>
      <c r="D24" s="79"/>
      <c r="E24" s="80"/>
      <c r="F24" s="80"/>
      <c r="G24" s="73"/>
      <c r="H24" s="73"/>
    </row>
    <row r="25" customFormat="false" ht="13.5" hidden="false" customHeight="true" outlineLevel="0" collapsed="false">
      <c r="A25" s="73"/>
      <c r="B25" s="81" t="s">
        <v>218</v>
      </c>
      <c r="C25" s="81"/>
      <c r="D25" s="81"/>
      <c r="E25" s="82" t="n">
        <v>9763</v>
      </c>
      <c r="F25" s="82"/>
      <c r="G25" s="87" t="n">
        <f aca="false">E25/E35</f>
        <v>0.519170433395374</v>
      </c>
      <c r="H25" s="87"/>
    </row>
    <row r="26" customFormat="false" ht="13.5" hidden="false" customHeight="true" outlineLevel="0" collapsed="false">
      <c r="A26" s="73"/>
      <c r="B26" s="83" t="s">
        <v>219</v>
      </c>
      <c r="C26" s="83"/>
      <c r="D26" s="83"/>
      <c r="E26" s="84" t="n">
        <v>322</v>
      </c>
      <c r="F26" s="84"/>
      <c r="G26" s="87" t="n">
        <f aca="false">E26/E35</f>
        <v>0.0171231055570327</v>
      </c>
      <c r="H26" s="88" t="n">
        <f aca="false">E25/E35</f>
        <v>0.519170433395374</v>
      </c>
    </row>
    <row r="27" customFormat="false" ht="13.5" hidden="false" customHeight="true" outlineLevel="0" collapsed="false">
      <c r="A27" s="73"/>
      <c r="B27" s="81" t="s">
        <v>220</v>
      </c>
      <c r="C27" s="81"/>
      <c r="D27" s="81"/>
      <c r="E27" s="82" t="n">
        <v>9441</v>
      </c>
      <c r="F27" s="82"/>
      <c r="G27" s="87" t="n">
        <f aca="false">E27/E35</f>
        <v>0.502047327838341</v>
      </c>
      <c r="H27" s="88"/>
    </row>
    <row r="28" customFormat="false" ht="13.5" hidden="false" customHeight="true" outlineLevel="0" collapsed="false">
      <c r="A28" s="73"/>
      <c r="B28" s="83" t="s">
        <v>221</v>
      </c>
      <c r="C28" s="83"/>
      <c r="D28" s="83"/>
      <c r="E28" s="84" t="n">
        <v>4220</v>
      </c>
      <c r="F28" s="84"/>
      <c r="G28" s="87" t="n">
        <f aca="false">E28/$E$35</f>
        <v>0.224408402020739</v>
      </c>
      <c r="H28" s="89" t="n">
        <f aca="false">+G28+G29+G30+G31+G32+G33+G34</f>
        <v>0.480829566604626</v>
      </c>
    </row>
    <row r="29" customFormat="false" ht="13.5" hidden="false" customHeight="true" outlineLevel="0" collapsed="false">
      <c r="A29" s="73"/>
      <c r="B29" s="81" t="s">
        <v>222</v>
      </c>
      <c r="C29" s="81"/>
      <c r="D29" s="81"/>
      <c r="E29" s="82" t="n">
        <v>295</v>
      </c>
      <c r="F29" s="82"/>
      <c r="G29" s="87" t="n">
        <f aca="false">E29/$E$35</f>
        <v>0.0156873172028716</v>
      </c>
      <c r="H29" s="89"/>
    </row>
    <row r="30" customFormat="false" ht="13.5" hidden="false" customHeight="true" outlineLevel="0" collapsed="false">
      <c r="A30" s="73"/>
      <c r="B30" s="83" t="s">
        <v>223</v>
      </c>
      <c r="C30" s="83"/>
      <c r="D30" s="83"/>
      <c r="E30" s="84" t="n">
        <v>4462</v>
      </c>
      <c r="F30" s="84"/>
      <c r="G30" s="87" t="n">
        <f aca="false">E30/$E$35</f>
        <v>0.237277319861739</v>
      </c>
      <c r="H30" s="89"/>
    </row>
    <row r="31" customFormat="false" ht="13.5" hidden="false" customHeight="true" outlineLevel="0" collapsed="false">
      <c r="A31" s="73"/>
      <c r="B31" s="81" t="s">
        <v>224</v>
      </c>
      <c r="C31" s="81"/>
      <c r="D31" s="81"/>
      <c r="E31" s="82" t="n">
        <v>4</v>
      </c>
      <c r="F31" s="82"/>
      <c r="G31" s="87" t="n">
        <f aca="false">E31/$E$35</f>
        <v>0.000212709385801649</v>
      </c>
      <c r="H31" s="89"/>
    </row>
    <row r="32" customFormat="false" ht="13.5" hidden="false" customHeight="true" outlineLevel="0" collapsed="false">
      <c r="A32" s="73"/>
      <c r="B32" s="83" t="s">
        <v>225</v>
      </c>
      <c r="C32" s="83"/>
      <c r="D32" s="83"/>
      <c r="E32" s="84" t="n">
        <v>61</v>
      </c>
      <c r="F32" s="84"/>
      <c r="G32" s="87" t="n">
        <f aca="false">E32/$E$35</f>
        <v>0.00324381813347514</v>
      </c>
      <c r="H32" s="89"/>
    </row>
    <row r="33" customFormat="false" ht="13.5" hidden="false" customHeight="true" outlineLevel="0" collapsed="false">
      <c r="A33" s="73"/>
      <c r="B33" s="81" t="s">
        <v>226</v>
      </c>
      <c r="C33" s="81"/>
      <c r="D33" s="81"/>
      <c r="E33" s="82" t="n">
        <v>0</v>
      </c>
      <c r="F33" s="82"/>
      <c r="G33" s="87" t="n">
        <f aca="false">E33/$E$35</f>
        <v>0</v>
      </c>
      <c r="H33" s="89"/>
    </row>
    <row r="34" customFormat="false" ht="13.5" hidden="false" customHeight="true" outlineLevel="0" collapsed="false">
      <c r="A34" s="73"/>
      <c r="B34" s="83" t="s">
        <v>227</v>
      </c>
      <c r="C34" s="83"/>
      <c r="D34" s="83"/>
      <c r="E34" s="84" t="n">
        <v>0</v>
      </c>
      <c r="F34" s="84"/>
      <c r="G34" s="87" t="n">
        <f aca="false">E34/$E$35</f>
        <v>0</v>
      </c>
      <c r="H34" s="89"/>
    </row>
    <row r="35" customFormat="false" ht="13.5" hidden="false" customHeight="true" outlineLevel="0" collapsed="false">
      <c r="A35" s="73"/>
      <c r="B35" s="76" t="s">
        <v>24</v>
      </c>
      <c r="C35" s="76"/>
      <c r="D35" s="76"/>
      <c r="E35" s="90" t="n">
        <f aca="false">SUM(E26:E34)</f>
        <v>18805</v>
      </c>
      <c r="F35" s="90"/>
      <c r="G35" s="73"/>
      <c r="H35" s="91" t="n">
        <f aca="false">SUM(H25:H34)</f>
        <v>1</v>
      </c>
    </row>
    <row r="36" customFormat="false" ht="13.5" hidden="false" customHeight="true" outlineLevel="0" collapsed="false">
      <c r="A36" s="73"/>
      <c r="B36" s="79" t="s">
        <v>228</v>
      </c>
      <c r="C36" s="79"/>
      <c r="D36" s="75"/>
      <c r="E36" s="80"/>
      <c r="F36" s="80"/>
      <c r="G36" s="73"/>
      <c r="H36" s="73"/>
    </row>
    <row r="37" customFormat="false" ht="13.5" hidden="false" customHeight="true" outlineLevel="0" collapsed="false">
      <c r="A37" s="73"/>
      <c r="B37" s="81" t="s">
        <v>229</v>
      </c>
      <c r="C37" s="81"/>
      <c r="D37" s="81"/>
      <c r="E37" s="82" t="n">
        <v>0</v>
      </c>
      <c r="F37" s="82"/>
      <c r="G37" s="73"/>
      <c r="H37" s="73"/>
    </row>
    <row r="38" customFormat="false" ht="13.5" hidden="false" customHeight="true" outlineLevel="0" collapsed="false">
      <c r="A38" s="73"/>
      <c r="B38" s="83" t="s">
        <v>230</v>
      </c>
      <c r="C38" s="83"/>
      <c r="D38" s="83"/>
      <c r="E38" s="84" t="n">
        <v>0</v>
      </c>
      <c r="F38" s="84"/>
      <c r="G38" s="73"/>
      <c r="H38" s="73"/>
    </row>
    <row r="39" customFormat="false" ht="13.5" hidden="false" customHeight="true" outlineLevel="0" collapsed="false">
      <c r="A39" s="73"/>
      <c r="B39" s="81" t="s">
        <v>231</v>
      </c>
      <c r="C39" s="81"/>
      <c r="D39" s="81"/>
      <c r="E39" s="82" t="n">
        <v>2394</v>
      </c>
      <c r="F39" s="82"/>
      <c r="G39" s="73"/>
      <c r="H39" s="73"/>
    </row>
    <row r="40" customFormat="false" ht="13.5" hidden="false" customHeight="true" outlineLevel="0" collapsed="false">
      <c r="A40" s="73"/>
      <c r="B40" s="85" t="s">
        <v>232</v>
      </c>
      <c r="C40" s="85"/>
      <c r="D40" s="85"/>
      <c r="E40" s="84" t="n">
        <v>2394</v>
      </c>
      <c r="F40" s="84"/>
      <c r="G40" s="73"/>
      <c r="H40" s="73"/>
    </row>
    <row r="41" customFormat="false" ht="12.75" hidden="false" customHeight="true" outlineLevel="0" collapsed="false">
      <c r="A41" s="73"/>
      <c r="B41" s="92"/>
      <c r="C41" s="92"/>
      <c r="D41" s="92"/>
      <c r="E41" s="92"/>
      <c r="F41" s="92"/>
      <c r="G41" s="73"/>
      <c r="H41" s="73"/>
    </row>
    <row r="42" customFormat="false" ht="12.75" hidden="false" customHeight="true" outlineLevel="0" collapsed="false">
      <c r="A42" s="73"/>
      <c r="B42" s="75"/>
      <c r="C42" s="75"/>
      <c r="D42" s="75"/>
      <c r="E42" s="75"/>
      <c r="F42" s="75"/>
      <c r="G42" s="73"/>
      <c r="H42" s="73"/>
    </row>
    <row r="43" customFormat="false" ht="26.25" hidden="false" customHeight="true" outlineLevel="0" collapsed="false">
      <c r="A43" s="73"/>
      <c r="B43" s="81" t="s">
        <v>233</v>
      </c>
      <c r="C43" s="81"/>
      <c r="D43" s="81"/>
      <c r="E43" s="81"/>
      <c r="F43" s="81"/>
      <c r="G43" s="73"/>
      <c r="H43" s="73"/>
    </row>
  </sheetData>
  <sheetProtection sheet="true" password="bc6f" objects="true" scenarios="true"/>
  <mergeCells count="55">
    <mergeCell ref="C6:F7"/>
    <mergeCell ref="B7:B8"/>
    <mergeCell ref="B14:E14"/>
    <mergeCell ref="B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H26:H27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C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F41"/>
    <mergeCell ref="B43:F43"/>
  </mergeCells>
  <hyperlinks>
    <hyperlink ref="B3" r:id="rId1" location="filtroNivelSetorial" display="http://bi.mte.gov.br/cagedestabelecimento/pages/consulta.xhtml#filtroNivelSetorial"/>
  </hyperlinks>
  <printOptions headings="false" gridLines="false" gridLinesSet="true" horizontalCentered="false" verticalCentered="false"/>
  <pageMargins left="0.511805555555556" right="0.511805555555556" top="0.315277777777778" bottom="0.315277777777778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1" activeCellId="0" sqref="K11"/>
    </sheetView>
  </sheetViews>
  <sheetFormatPr defaultColWidth="12.6328125" defaultRowHeight="15" zeroHeight="false" outlineLevelRow="0" outlineLevelCol="0"/>
  <sheetData>
    <row r="1" customFormat="false" ht="15" hidden="false" customHeight="false" outlineLevel="0" collapsed="false">
      <c r="A1" s="93"/>
      <c r="B1" s="94"/>
      <c r="C1" s="94"/>
      <c r="D1" s="94"/>
      <c r="E1" s="94"/>
      <c r="F1" s="94"/>
      <c r="G1" s="94"/>
      <c r="H1" s="94"/>
      <c r="I1" s="95"/>
    </row>
    <row r="2" customFormat="false" ht="15" hidden="false" customHeight="false" outlineLevel="0" collapsed="false">
      <c r="A2" s="93"/>
      <c r="B2" s="94"/>
      <c r="C2" s="94"/>
      <c r="D2" s="94"/>
      <c r="E2" s="94"/>
      <c r="F2" s="94"/>
      <c r="G2" s="94"/>
      <c r="H2" s="94"/>
      <c r="I2" s="95"/>
    </row>
    <row r="3" s="99" customFormat="true" ht="15" hidden="false" customHeight="false" outlineLevel="0" collapsed="false">
      <c r="A3" s="96" t="s">
        <v>234</v>
      </c>
      <c r="B3" s="97"/>
      <c r="C3" s="97"/>
      <c r="D3" s="97"/>
      <c r="E3" s="97"/>
      <c r="F3" s="97"/>
      <c r="G3" s="97"/>
      <c r="H3" s="97"/>
      <c r="I3" s="98"/>
    </row>
    <row r="4" s="99" customFormat="true" ht="15" hidden="false" customHeight="false" outlineLevel="0" collapsed="false">
      <c r="A4" s="97" t="s">
        <v>235</v>
      </c>
      <c r="B4" s="97"/>
      <c r="C4" s="97"/>
      <c r="D4" s="97"/>
      <c r="E4" s="97"/>
      <c r="F4" s="97"/>
      <c r="G4" s="97"/>
      <c r="H4" s="97"/>
      <c r="I4" s="98"/>
    </row>
    <row r="5" s="99" customFormat="true" ht="25.35" hidden="false" customHeight="true" outlineLevel="0" collapsed="false">
      <c r="A5" s="100" t="s">
        <v>236</v>
      </c>
      <c r="B5" s="100"/>
      <c r="C5" s="100"/>
      <c r="D5" s="100"/>
      <c r="E5" s="100"/>
      <c r="F5" s="100"/>
      <c r="G5" s="100"/>
      <c r="H5" s="100"/>
      <c r="I5" s="100"/>
    </row>
    <row r="6" s="99" customFormat="true" ht="25.35" hidden="false" customHeight="true" outlineLevel="0" collapsed="false">
      <c r="A6" s="100" t="s">
        <v>237</v>
      </c>
      <c r="B6" s="100"/>
      <c r="C6" s="100"/>
      <c r="D6" s="100"/>
      <c r="E6" s="100"/>
      <c r="F6" s="100"/>
      <c r="G6" s="100"/>
      <c r="H6" s="100"/>
      <c r="I6" s="100"/>
    </row>
    <row r="7" s="99" customFormat="true" ht="25.35" hidden="false" customHeight="true" outlineLevel="0" collapsed="false">
      <c r="A7" s="100" t="s">
        <v>238</v>
      </c>
      <c r="B7" s="100"/>
      <c r="C7" s="100"/>
      <c r="D7" s="100"/>
      <c r="E7" s="100"/>
      <c r="F7" s="100"/>
      <c r="G7" s="100"/>
      <c r="H7" s="100"/>
      <c r="I7" s="100"/>
    </row>
    <row r="8" customFormat="false" ht="15" hidden="false" customHeight="false" outlineLevel="0" collapsed="false">
      <c r="A8" s="101"/>
      <c r="B8" s="101"/>
      <c r="C8" s="101"/>
      <c r="D8" s="101"/>
      <c r="E8" s="101"/>
      <c r="F8" s="101"/>
      <c r="G8" s="101"/>
      <c r="H8" s="101"/>
      <c r="I8" s="102"/>
    </row>
    <row r="9" customFormat="false" ht="15" hidden="false" customHeight="false" outlineLevel="0" collapsed="false">
      <c r="A9" s="103" t="s">
        <v>239</v>
      </c>
      <c r="B9" s="101"/>
      <c r="C9" s="101"/>
      <c r="D9" s="101"/>
      <c r="E9" s="101"/>
      <c r="F9" s="101"/>
      <c r="G9" s="101"/>
      <c r="H9" s="101"/>
      <c r="I9" s="102"/>
    </row>
    <row r="10" customFormat="false" ht="37.3" hidden="false" customHeight="true" outlineLevel="0" collapsed="false">
      <c r="A10" s="104" t="s">
        <v>240</v>
      </c>
      <c r="B10" s="104"/>
      <c r="C10" s="104"/>
      <c r="D10" s="104"/>
      <c r="E10" s="104"/>
      <c r="F10" s="104"/>
      <c r="G10" s="104"/>
      <c r="H10" s="104"/>
      <c r="I10" s="104"/>
    </row>
    <row r="11" customFormat="false" ht="25.35" hidden="false" customHeight="true" outlineLevel="0" collapsed="false">
      <c r="A11" s="104" t="s">
        <v>241</v>
      </c>
      <c r="B11" s="104"/>
      <c r="C11" s="104"/>
      <c r="D11" s="104"/>
      <c r="E11" s="104"/>
      <c r="F11" s="104"/>
      <c r="G11" s="104"/>
      <c r="H11" s="104"/>
      <c r="I11" s="104"/>
    </row>
    <row r="12" customFormat="false" ht="37.3" hidden="false" customHeight="true" outlineLevel="0" collapsed="false">
      <c r="A12" s="104" t="s">
        <v>242</v>
      </c>
      <c r="B12" s="104"/>
      <c r="C12" s="104"/>
      <c r="D12" s="104"/>
      <c r="E12" s="104"/>
      <c r="F12" s="104"/>
      <c r="G12" s="104"/>
      <c r="H12" s="104"/>
      <c r="I12" s="104"/>
    </row>
    <row r="13" customFormat="false" ht="25.35" hidden="false" customHeight="true" outlineLevel="0" collapsed="false">
      <c r="A13" s="104" t="s">
        <v>243</v>
      </c>
      <c r="B13" s="104"/>
      <c r="C13" s="104"/>
      <c r="D13" s="104"/>
      <c r="E13" s="104"/>
      <c r="F13" s="104"/>
      <c r="G13" s="104"/>
      <c r="H13" s="104"/>
      <c r="I13" s="104"/>
    </row>
    <row r="14" customFormat="false" ht="73.1" hidden="false" customHeight="true" outlineLevel="0" collapsed="false">
      <c r="A14" s="104" t="s">
        <v>244</v>
      </c>
      <c r="B14" s="104"/>
      <c r="C14" s="104"/>
      <c r="D14" s="104"/>
      <c r="E14" s="104"/>
      <c r="F14" s="104"/>
      <c r="G14" s="104"/>
      <c r="H14" s="104"/>
      <c r="I14" s="104"/>
    </row>
    <row r="15" customFormat="false" ht="25.35" hidden="false" customHeight="true" outlineLevel="0" collapsed="false">
      <c r="A15" s="104" t="s">
        <v>245</v>
      </c>
      <c r="B15" s="104"/>
      <c r="C15" s="104"/>
      <c r="D15" s="104"/>
      <c r="E15" s="104"/>
      <c r="F15" s="104"/>
      <c r="G15" s="104"/>
      <c r="H15" s="104"/>
      <c r="I15" s="104"/>
    </row>
  </sheetData>
  <sheetProtection sheet="true" password="bc6f" objects="true" scenarios="true"/>
  <mergeCells count="9">
    <mergeCell ref="A5:I5"/>
    <mergeCell ref="A6:I6"/>
    <mergeCell ref="A7:I7"/>
    <mergeCell ref="A10:I10"/>
    <mergeCell ref="A11:I11"/>
    <mergeCell ref="A12:I12"/>
    <mergeCell ref="A13:I13"/>
    <mergeCell ref="A14:I14"/>
    <mergeCell ref="A15:I15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233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2024-11-18T15:39:01Z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