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9040" windowHeight="15840" activeTab="2"/>
  </bookViews>
  <sheets>
    <sheet name="Pedido Adiantamento" sheetId="4" r:id="rId1"/>
    <sheet name="Prestação de Contas" sheetId="1" r:id="rId2"/>
    <sheet name="Prest. Contas-Agentes Politicos" sheetId="3" r:id="rId3"/>
  </sheets>
  <definedNames>
    <definedName name="_xlnm.Print_Area" localSheetId="0">'Pedido Adiantamento'!$B:$K</definedName>
    <definedName name="_xlnm.Print_Area" localSheetId="2">'Prest. Contas-Agentes Politicos'!$B$1:$N$62</definedName>
    <definedName name="_xlnm.Print_Area" localSheetId="1">'Prestação de Contas'!$B$1:$W$61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8" i="1" l="1"/>
  <c r="C47" i="1"/>
  <c r="C46" i="1"/>
  <c r="C45" i="1"/>
  <c r="Q44" i="1"/>
  <c r="R44" i="1"/>
  <c r="S44" i="1"/>
  <c r="T44" i="1"/>
  <c r="U44" i="1"/>
  <c r="P44" i="1"/>
  <c r="E3" i="3"/>
  <c r="I16" i="3"/>
  <c r="I17" i="3"/>
  <c r="I18" i="3"/>
  <c r="I19" i="3"/>
  <c r="I20" i="3"/>
  <c r="I21" i="3"/>
  <c r="I22" i="3"/>
  <c r="I23" i="3"/>
  <c r="I24" i="3"/>
  <c r="I25" i="3"/>
  <c r="I26" i="3"/>
  <c r="I27" i="3"/>
  <c r="I28" i="3"/>
  <c r="I29" i="3"/>
  <c r="I30" i="3"/>
  <c r="I31" i="3"/>
  <c r="I32" i="3"/>
  <c r="I33" i="3"/>
  <c r="I34" i="3"/>
  <c r="I35" i="3"/>
  <c r="I36" i="3"/>
  <c r="I37" i="3"/>
  <c r="I38" i="3"/>
  <c r="I39" i="3"/>
  <c r="I40" i="3"/>
  <c r="I41" i="3"/>
  <c r="I42" i="3"/>
  <c r="I43" i="3"/>
  <c r="I44" i="3"/>
  <c r="I45" i="3"/>
  <c r="I15" i="3"/>
  <c r="K15" i="3" s="1"/>
  <c r="M45" i="3"/>
  <c r="L45" i="3"/>
  <c r="K45" i="3"/>
  <c r="J45" i="3"/>
  <c r="H45" i="3"/>
  <c r="M44" i="3"/>
  <c r="L44" i="3"/>
  <c r="K44" i="3"/>
  <c r="J44" i="3"/>
  <c r="H44" i="3"/>
  <c r="M43" i="3"/>
  <c r="L43" i="3"/>
  <c r="K43" i="3"/>
  <c r="J43" i="3"/>
  <c r="H43" i="3"/>
  <c r="M42" i="3"/>
  <c r="L42" i="3"/>
  <c r="K42" i="3"/>
  <c r="J42" i="3"/>
  <c r="H42" i="3"/>
  <c r="M41" i="3"/>
  <c r="L41" i="3"/>
  <c r="K41" i="3"/>
  <c r="J41" i="3"/>
  <c r="H41" i="3"/>
  <c r="M40" i="3"/>
  <c r="L40" i="3"/>
  <c r="K40" i="3"/>
  <c r="J40" i="3"/>
  <c r="H40" i="3"/>
  <c r="M39" i="3"/>
  <c r="L39" i="3"/>
  <c r="K39" i="3"/>
  <c r="J39" i="3"/>
  <c r="H39" i="3"/>
  <c r="M38" i="3"/>
  <c r="L38" i="3"/>
  <c r="K38" i="3"/>
  <c r="J38" i="3"/>
  <c r="H38" i="3"/>
  <c r="M37" i="3"/>
  <c r="L37" i="3"/>
  <c r="K37" i="3"/>
  <c r="J37" i="3"/>
  <c r="H37" i="3"/>
  <c r="M36" i="3"/>
  <c r="L36" i="3"/>
  <c r="K36" i="3"/>
  <c r="J36" i="3"/>
  <c r="H36" i="3"/>
  <c r="M35" i="3"/>
  <c r="L35" i="3"/>
  <c r="K35" i="3"/>
  <c r="J35" i="3"/>
  <c r="H35" i="3"/>
  <c r="M34" i="3"/>
  <c r="L34" i="3"/>
  <c r="K34" i="3"/>
  <c r="J34" i="3"/>
  <c r="H34" i="3"/>
  <c r="M33" i="3"/>
  <c r="L33" i="3"/>
  <c r="K33" i="3"/>
  <c r="J33" i="3"/>
  <c r="H33" i="3"/>
  <c r="M32" i="3"/>
  <c r="L32" i="3"/>
  <c r="K32" i="3"/>
  <c r="J32" i="3"/>
  <c r="H32" i="3"/>
  <c r="M31" i="3"/>
  <c r="L31" i="3"/>
  <c r="K31" i="3"/>
  <c r="J31" i="3"/>
  <c r="H31" i="3"/>
  <c r="M30" i="3"/>
  <c r="L30" i="3"/>
  <c r="K30" i="3"/>
  <c r="J30" i="3"/>
  <c r="H30" i="3"/>
  <c r="M29" i="3"/>
  <c r="L29" i="3"/>
  <c r="K29" i="3"/>
  <c r="J29" i="3"/>
  <c r="H29" i="3"/>
  <c r="M28" i="3"/>
  <c r="L28" i="3"/>
  <c r="K28" i="3"/>
  <c r="J28" i="3"/>
  <c r="H28" i="3"/>
  <c r="M27" i="3"/>
  <c r="L27" i="3"/>
  <c r="K27" i="3"/>
  <c r="J27" i="3"/>
  <c r="H27" i="3"/>
  <c r="M26" i="3"/>
  <c r="L26" i="3"/>
  <c r="K26" i="3"/>
  <c r="J26" i="3"/>
  <c r="H26" i="3"/>
  <c r="M25" i="3"/>
  <c r="L25" i="3"/>
  <c r="K25" i="3"/>
  <c r="J25" i="3"/>
  <c r="H25" i="3"/>
  <c r="M24" i="3"/>
  <c r="L24" i="3"/>
  <c r="K24" i="3"/>
  <c r="J24" i="3"/>
  <c r="H24" i="3"/>
  <c r="M23" i="3"/>
  <c r="L23" i="3"/>
  <c r="K23" i="3"/>
  <c r="J23" i="3"/>
  <c r="H23" i="3"/>
  <c r="M22" i="3"/>
  <c r="L22" i="3"/>
  <c r="K22" i="3"/>
  <c r="J22" i="3"/>
  <c r="H22" i="3"/>
  <c r="M21" i="3"/>
  <c r="L21" i="3"/>
  <c r="K21" i="3"/>
  <c r="J21" i="3"/>
  <c r="H21" i="3"/>
  <c r="M20" i="3"/>
  <c r="L20" i="3"/>
  <c r="K20" i="3"/>
  <c r="J20" i="3"/>
  <c r="H20" i="3"/>
  <c r="M19" i="3"/>
  <c r="L19" i="3"/>
  <c r="K19" i="3"/>
  <c r="J19" i="3"/>
  <c r="H19" i="3"/>
  <c r="M18" i="3"/>
  <c r="L18" i="3"/>
  <c r="K18" i="3"/>
  <c r="J18" i="3"/>
  <c r="H18" i="3"/>
  <c r="M17" i="3"/>
  <c r="L17" i="3"/>
  <c r="K17" i="3"/>
  <c r="J17" i="3"/>
  <c r="H17" i="3"/>
  <c r="M16" i="3"/>
  <c r="L16" i="3"/>
  <c r="K16" i="3"/>
  <c r="J16" i="3"/>
  <c r="H16" i="3"/>
  <c r="M15" i="3"/>
  <c r="L15" i="3"/>
  <c r="H15" i="3"/>
  <c r="J15" i="3" s="1"/>
  <c r="L46" i="3" l="1"/>
  <c r="C49" i="3" s="1"/>
  <c r="J46" i="3"/>
  <c r="C47" i="3" s="1"/>
  <c r="K46" i="3"/>
  <c r="C48" i="3" s="1"/>
  <c r="M46" i="3"/>
  <c r="N26" i="3"/>
  <c r="N28" i="3"/>
  <c r="N29" i="3"/>
  <c r="N32" i="3"/>
  <c r="N33" i="3"/>
  <c r="N36" i="3"/>
  <c r="N37" i="3"/>
  <c r="N40" i="3"/>
  <c r="N41" i="3"/>
  <c r="N44" i="3"/>
  <c r="N45" i="3"/>
  <c r="N19" i="3"/>
  <c r="N23" i="3"/>
  <c r="N18" i="3"/>
  <c r="N22" i="3"/>
  <c r="N27" i="3"/>
  <c r="N31" i="3"/>
  <c r="N35" i="3"/>
  <c r="N39" i="3"/>
  <c r="N43" i="3"/>
  <c r="N15" i="3"/>
  <c r="N16" i="3"/>
  <c r="N17" i="3"/>
  <c r="N20" i="3"/>
  <c r="N21" i="3"/>
  <c r="N24" i="3"/>
  <c r="N25" i="3"/>
  <c r="N30" i="3"/>
  <c r="N34" i="3"/>
  <c r="N38" i="3"/>
  <c r="N42" i="3"/>
  <c r="C50" i="3" l="1"/>
  <c r="N46" i="3"/>
  <c r="N48" i="3" s="1"/>
  <c r="G50" i="3" s="1"/>
  <c r="V14" i="1" l="1"/>
  <c r="V15" i="1"/>
  <c r="V16" i="1"/>
  <c r="V17" i="1"/>
  <c r="V18" i="1"/>
  <c r="V19" i="1"/>
  <c r="V20" i="1"/>
  <c r="V21" i="1"/>
  <c r="V22" i="1"/>
  <c r="V23" i="1"/>
  <c r="V24" i="1"/>
  <c r="V25" i="1"/>
  <c r="V26" i="1"/>
  <c r="V27" i="1"/>
  <c r="V28" i="1"/>
  <c r="V29" i="1"/>
  <c r="V30" i="1"/>
  <c r="V31" i="1"/>
  <c r="V32" i="1"/>
  <c r="V33" i="1"/>
  <c r="V34" i="1"/>
  <c r="V35" i="1"/>
  <c r="V36" i="1"/>
  <c r="V37" i="1"/>
  <c r="V38" i="1"/>
  <c r="V39" i="1"/>
  <c r="V40" i="1"/>
  <c r="V41" i="1"/>
  <c r="V42" i="1"/>
  <c r="V43" i="1"/>
  <c r="V13" i="1"/>
  <c r="P14" i="1"/>
  <c r="Q14" i="1"/>
  <c r="R14" i="1"/>
  <c r="S14" i="1"/>
  <c r="T14" i="1"/>
  <c r="U14" i="1"/>
  <c r="P15" i="1"/>
  <c r="Q15" i="1"/>
  <c r="R15" i="1"/>
  <c r="S15" i="1"/>
  <c r="T15" i="1"/>
  <c r="U15" i="1"/>
  <c r="P16" i="1"/>
  <c r="Q16" i="1"/>
  <c r="R16" i="1"/>
  <c r="S16" i="1"/>
  <c r="T16" i="1"/>
  <c r="U16" i="1"/>
  <c r="P17" i="1"/>
  <c r="Q17" i="1"/>
  <c r="R17" i="1"/>
  <c r="S17" i="1"/>
  <c r="T17" i="1"/>
  <c r="U17" i="1"/>
  <c r="P18" i="1"/>
  <c r="Q18" i="1"/>
  <c r="R18" i="1"/>
  <c r="S18" i="1"/>
  <c r="T18" i="1"/>
  <c r="U18" i="1"/>
  <c r="P19" i="1"/>
  <c r="Q19" i="1"/>
  <c r="R19" i="1"/>
  <c r="S19" i="1"/>
  <c r="T19" i="1"/>
  <c r="U19" i="1"/>
  <c r="P20" i="1"/>
  <c r="Q20" i="1"/>
  <c r="R20" i="1"/>
  <c r="S20" i="1"/>
  <c r="T20" i="1"/>
  <c r="U20" i="1"/>
  <c r="P21" i="1"/>
  <c r="Q21" i="1"/>
  <c r="R21" i="1"/>
  <c r="S21" i="1"/>
  <c r="T21" i="1"/>
  <c r="U21" i="1"/>
  <c r="P22" i="1"/>
  <c r="Q22" i="1"/>
  <c r="R22" i="1"/>
  <c r="S22" i="1"/>
  <c r="T22" i="1"/>
  <c r="U22" i="1"/>
  <c r="P23" i="1"/>
  <c r="Q23" i="1"/>
  <c r="R23" i="1"/>
  <c r="S23" i="1"/>
  <c r="T23" i="1"/>
  <c r="U23" i="1"/>
  <c r="P24" i="1"/>
  <c r="Q24" i="1"/>
  <c r="R24" i="1"/>
  <c r="S24" i="1"/>
  <c r="T24" i="1"/>
  <c r="U24" i="1"/>
  <c r="P25" i="1"/>
  <c r="Q25" i="1"/>
  <c r="R25" i="1"/>
  <c r="S25" i="1"/>
  <c r="T25" i="1"/>
  <c r="U25" i="1"/>
  <c r="P26" i="1"/>
  <c r="Q26" i="1"/>
  <c r="R26" i="1"/>
  <c r="S26" i="1"/>
  <c r="T26" i="1"/>
  <c r="U26" i="1"/>
  <c r="P27" i="1"/>
  <c r="Q27" i="1"/>
  <c r="R27" i="1"/>
  <c r="S27" i="1"/>
  <c r="T27" i="1"/>
  <c r="U27" i="1"/>
  <c r="P28" i="1"/>
  <c r="Q28" i="1"/>
  <c r="R28" i="1"/>
  <c r="S28" i="1"/>
  <c r="T28" i="1"/>
  <c r="U28" i="1"/>
  <c r="P29" i="1"/>
  <c r="Q29" i="1"/>
  <c r="R29" i="1"/>
  <c r="S29" i="1"/>
  <c r="T29" i="1"/>
  <c r="U29" i="1"/>
  <c r="P30" i="1"/>
  <c r="Q30" i="1"/>
  <c r="R30" i="1"/>
  <c r="S30" i="1"/>
  <c r="T30" i="1"/>
  <c r="U30" i="1"/>
  <c r="P31" i="1"/>
  <c r="Q31" i="1"/>
  <c r="R31" i="1"/>
  <c r="S31" i="1"/>
  <c r="T31" i="1"/>
  <c r="U31" i="1"/>
  <c r="P32" i="1"/>
  <c r="Q32" i="1"/>
  <c r="R32" i="1"/>
  <c r="S32" i="1"/>
  <c r="T32" i="1"/>
  <c r="U32" i="1"/>
  <c r="P33" i="1"/>
  <c r="Q33" i="1"/>
  <c r="R33" i="1"/>
  <c r="S33" i="1"/>
  <c r="T33" i="1"/>
  <c r="U33" i="1"/>
  <c r="P34" i="1"/>
  <c r="Q34" i="1"/>
  <c r="R34" i="1"/>
  <c r="S34" i="1"/>
  <c r="T34" i="1"/>
  <c r="U34" i="1"/>
  <c r="P35" i="1"/>
  <c r="Q35" i="1"/>
  <c r="R35" i="1"/>
  <c r="S35" i="1"/>
  <c r="T35" i="1"/>
  <c r="U35" i="1"/>
  <c r="P36" i="1"/>
  <c r="Q36" i="1"/>
  <c r="R36" i="1"/>
  <c r="S36" i="1"/>
  <c r="T36" i="1"/>
  <c r="U36" i="1"/>
  <c r="P37" i="1"/>
  <c r="Q37" i="1"/>
  <c r="R37" i="1"/>
  <c r="S37" i="1"/>
  <c r="T37" i="1"/>
  <c r="U37" i="1"/>
  <c r="P38" i="1"/>
  <c r="Q38" i="1"/>
  <c r="R38" i="1"/>
  <c r="S38" i="1"/>
  <c r="T38" i="1"/>
  <c r="U38" i="1"/>
  <c r="P39" i="1"/>
  <c r="Q39" i="1"/>
  <c r="R39" i="1"/>
  <c r="S39" i="1"/>
  <c r="T39" i="1"/>
  <c r="U39" i="1"/>
  <c r="P40" i="1"/>
  <c r="Q40" i="1"/>
  <c r="R40" i="1"/>
  <c r="S40" i="1"/>
  <c r="T40" i="1"/>
  <c r="U40" i="1"/>
  <c r="P41" i="1"/>
  <c r="Q41" i="1"/>
  <c r="R41" i="1"/>
  <c r="S41" i="1"/>
  <c r="T41" i="1"/>
  <c r="U41" i="1"/>
  <c r="P42" i="1"/>
  <c r="Q42" i="1"/>
  <c r="R42" i="1"/>
  <c r="S42" i="1"/>
  <c r="T42" i="1"/>
  <c r="U42" i="1"/>
  <c r="P43" i="1"/>
  <c r="Q43" i="1"/>
  <c r="R43" i="1"/>
  <c r="S43" i="1"/>
  <c r="T43" i="1"/>
  <c r="U43" i="1"/>
  <c r="U13" i="1"/>
  <c r="K14" i="1"/>
  <c r="L14" i="1"/>
  <c r="M14" i="1"/>
  <c r="N14" i="1"/>
  <c r="O14" i="1"/>
  <c r="K15" i="1"/>
  <c r="L15" i="1"/>
  <c r="M15" i="1"/>
  <c r="N15" i="1"/>
  <c r="O15" i="1"/>
  <c r="K16" i="1"/>
  <c r="L16" i="1"/>
  <c r="M16" i="1"/>
  <c r="N16" i="1"/>
  <c r="O16" i="1"/>
  <c r="K17" i="1"/>
  <c r="L17" i="1"/>
  <c r="M17" i="1"/>
  <c r="N17" i="1"/>
  <c r="O17" i="1"/>
  <c r="K18" i="1"/>
  <c r="L18" i="1"/>
  <c r="M18" i="1"/>
  <c r="N18" i="1"/>
  <c r="O18" i="1"/>
  <c r="K19" i="1"/>
  <c r="L19" i="1"/>
  <c r="M19" i="1"/>
  <c r="N19" i="1"/>
  <c r="O19" i="1"/>
  <c r="K20" i="1"/>
  <c r="L20" i="1"/>
  <c r="M20" i="1"/>
  <c r="N20" i="1"/>
  <c r="O20" i="1"/>
  <c r="K21" i="1"/>
  <c r="L21" i="1"/>
  <c r="M21" i="1"/>
  <c r="N21" i="1"/>
  <c r="O21" i="1"/>
  <c r="K22" i="1"/>
  <c r="L22" i="1"/>
  <c r="M22" i="1"/>
  <c r="N22" i="1"/>
  <c r="O22" i="1"/>
  <c r="K23" i="1"/>
  <c r="L23" i="1"/>
  <c r="M23" i="1"/>
  <c r="N23" i="1"/>
  <c r="O23" i="1"/>
  <c r="K24" i="1"/>
  <c r="L24" i="1"/>
  <c r="M24" i="1"/>
  <c r="N24" i="1"/>
  <c r="O24" i="1"/>
  <c r="K25" i="1"/>
  <c r="L25" i="1"/>
  <c r="M25" i="1"/>
  <c r="N25" i="1"/>
  <c r="O25" i="1"/>
  <c r="K26" i="1"/>
  <c r="L26" i="1"/>
  <c r="M26" i="1"/>
  <c r="N26" i="1"/>
  <c r="O26" i="1"/>
  <c r="K27" i="1"/>
  <c r="L27" i="1"/>
  <c r="M27" i="1"/>
  <c r="N27" i="1"/>
  <c r="O27" i="1"/>
  <c r="K28" i="1"/>
  <c r="L28" i="1"/>
  <c r="M28" i="1"/>
  <c r="N28" i="1"/>
  <c r="O28" i="1"/>
  <c r="K29" i="1"/>
  <c r="L29" i="1"/>
  <c r="M29" i="1"/>
  <c r="N29" i="1"/>
  <c r="O29" i="1"/>
  <c r="K30" i="1"/>
  <c r="L30" i="1"/>
  <c r="M30" i="1"/>
  <c r="N30" i="1"/>
  <c r="O30" i="1"/>
  <c r="K31" i="1"/>
  <c r="L31" i="1"/>
  <c r="M31" i="1"/>
  <c r="N31" i="1"/>
  <c r="O31" i="1"/>
  <c r="K32" i="1"/>
  <c r="L32" i="1"/>
  <c r="M32" i="1"/>
  <c r="N32" i="1"/>
  <c r="O32" i="1"/>
  <c r="K33" i="1"/>
  <c r="L33" i="1"/>
  <c r="M33" i="1"/>
  <c r="N33" i="1"/>
  <c r="O33" i="1"/>
  <c r="K34" i="1"/>
  <c r="L34" i="1"/>
  <c r="M34" i="1"/>
  <c r="N34" i="1"/>
  <c r="O34" i="1"/>
  <c r="K35" i="1"/>
  <c r="L35" i="1"/>
  <c r="M35" i="1"/>
  <c r="N35" i="1"/>
  <c r="O35" i="1"/>
  <c r="K36" i="1"/>
  <c r="L36" i="1"/>
  <c r="M36" i="1"/>
  <c r="N36" i="1"/>
  <c r="O36" i="1"/>
  <c r="K37" i="1"/>
  <c r="L37" i="1"/>
  <c r="M37" i="1"/>
  <c r="N37" i="1"/>
  <c r="O37" i="1"/>
  <c r="K38" i="1"/>
  <c r="L38" i="1"/>
  <c r="M38" i="1"/>
  <c r="N38" i="1"/>
  <c r="O38" i="1"/>
  <c r="K39" i="1"/>
  <c r="L39" i="1"/>
  <c r="M39" i="1"/>
  <c r="N39" i="1"/>
  <c r="O39" i="1"/>
  <c r="K40" i="1"/>
  <c r="L40" i="1"/>
  <c r="M40" i="1"/>
  <c r="N40" i="1"/>
  <c r="O40" i="1"/>
  <c r="K41" i="1"/>
  <c r="L41" i="1"/>
  <c r="M41" i="1"/>
  <c r="N41" i="1"/>
  <c r="O41" i="1"/>
  <c r="K42" i="1"/>
  <c r="L42" i="1"/>
  <c r="M42" i="1"/>
  <c r="N42" i="1"/>
  <c r="O42" i="1"/>
  <c r="K43" i="1"/>
  <c r="L43" i="1"/>
  <c r="M43" i="1"/>
  <c r="N43" i="1"/>
  <c r="O43" i="1"/>
  <c r="O13" i="1"/>
  <c r="T13" i="1" s="1"/>
  <c r="M13" i="1"/>
  <c r="R13" i="1" s="1"/>
  <c r="N13" i="1"/>
  <c r="S13" i="1" s="1"/>
  <c r="L13" i="1"/>
  <c r="Q13" i="1" s="1"/>
  <c r="K13" i="1"/>
  <c r="P13" i="1" s="1"/>
  <c r="W13" i="1" l="1"/>
  <c r="W43" i="1"/>
  <c r="W42" i="1"/>
  <c r="W41" i="1"/>
  <c r="W40" i="1"/>
  <c r="W39" i="1"/>
  <c r="W38" i="1"/>
  <c r="W37" i="1"/>
  <c r="W36" i="1"/>
  <c r="W35" i="1"/>
  <c r="W34" i="1"/>
  <c r="W33" i="1"/>
  <c r="W32" i="1"/>
  <c r="W31" i="1"/>
  <c r="W30" i="1"/>
  <c r="W29" i="1"/>
  <c r="W28" i="1"/>
  <c r="W27" i="1"/>
  <c r="W26" i="1"/>
  <c r="W25" i="1"/>
  <c r="W24" i="1"/>
  <c r="W23" i="1"/>
  <c r="W22" i="1"/>
  <c r="W21" i="1"/>
  <c r="W20" i="1"/>
  <c r="W19" i="1"/>
  <c r="W18" i="1"/>
  <c r="W17" i="1"/>
  <c r="W16" i="1"/>
  <c r="W15" i="1"/>
  <c r="W14" i="1"/>
  <c r="V44" i="1"/>
  <c r="W44" i="1" l="1"/>
  <c r="W46" i="1" s="1"/>
  <c r="J48" i="1" s="1"/>
</calcChain>
</file>

<file path=xl/sharedStrings.xml><?xml version="1.0" encoding="utf-8"?>
<sst xmlns="http://schemas.openxmlformats.org/spreadsheetml/2006/main" count="204" uniqueCount="85">
  <si>
    <t>Data</t>
  </si>
  <si>
    <t>Café</t>
  </si>
  <si>
    <t>Almoço</t>
  </si>
  <si>
    <t>Lanche</t>
  </si>
  <si>
    <t>Janta</t>
  </si>
  <si>
    <t>Hospedagem</t>
  </si>
  <si>
    <t>Outros</t>
  </si>
  <si>
    <t>Outras Despesas</t>
  </si>
  <si>
    <t>Valor</t>
  </si>
  <si>
    <t>Descrição</t>
  </si>
  <si>
    <t>Destino</t>
  </si>
  <si>
    <t>RS/SC/PR</t>
  </si>
  <si>
    <t>Tabela de Valores Conforme a Lei nº 4632/2022 e alterações</t>
  </si>
  <si>
    <t>Valores a Restituir</t>
  </si>
  <si>
    <t>C</t>
  </si>
  <si>
    <t>A</t>
  </si>
  <si>
    <t>L</t>
  </si>
  <si>
    <t>J</t>
  </si>
  <si>
    <t>H</t>
  </si>
  <si>
    <t>O</t>
  </si>
  <si>
    <t>Valores Base</t>
  </si>
  <si>
    <t>Informado</t>
  </si>
  <si>
    <t>PRESTAÇÃO DE CONTAS DE DESPESAS DE VIAGEM</t>
  </si>
  <si>
    <t>Nome do Servidor</t>
  </si>
  <si>
    <t>Matrícula</t>
  </si>
  <si>
    <t>Cargo</t>
  </si>
  <si>
    <t>Data Saída</t>
  </si>
  <si>
    <t>Hora Saída</t>
  </si>
  <si>
    <t>Placa Veículo</t>
  </si>
  <si>
    <t>Data Retorno</t>
  </si>
  <si>
    <t>Hora Retorno</t>
  </si>
  <si>
    <t>Motivo da Viagem</t>
  </si>
  <si>
    <t>devem ser anexados os comprovantes do deslocamento, conforme  LEI nº 4632/2022 e alterações:</t>
  </si>
  <si>
    <t>VALOR DE ADIANTAMENTO</t>
  </si>
  <si>
    <t>SALDO</t>
  </si>
  <si>
    <t>3. Justificativa:</t>
  </si>
  <si>
    <t>DESPACHO DO ORDENADOR DE DESPESAS:</t>
  </si>
  <si>
    <t>(   ) AUTORIZADO O PAGAMENTO   (   ) NÃO AUTORIZADO O PAGAMENTO</t>
  </si>
  <si>
    <t xml:space="preserve">Tapejara-RS, </t>
  </si>
  <si>
    <t>SECRETARIO(A) MUNICIPAL</t>
  </si>
  <si>
    <t>*VALOR DE ADIANTAMENTO CASO TENHA SIDO SOLICITADO</t>
  </si>
  <si>
    <t>*use (ALT + ENTER) para digitar na próxima linha</t>
  </si>
  <si>
    <t>Memorando nº</t>
  </si>
  <si>
    <t>Data:</t>
  </si>
  <si>
    <t>NOME:</t>
  </si>
  <si>
    <t>CPF:</t>
  </si>
  <si>
    <t>CARGO:</t>
  </si>
  <si>
    <t>DESTINO:</t>
  </si>
  <si>
    <t>Alimentação</t>
  </si>
  <si>
    <t>JUSTIFICATIVA:</t>
  </si>
  <si>
    <t>FICHA ORÇAMENTÁRIA:</t>
  </si>
  <si>
    <t>Deste modo, considerando o cumprimento das exigências da Lei nº 4632/2022 e alterações, e tendo havido conferência e confirmação dos dados inseridos neste documento, AUTORIZO o pagamento e requeiro os procedimentos para a sua efetivação.</t>
  </si>
  <si>
    <t>Brasília</t>
  </si>
  <si>
    <t>Tabela</t>
  </si>
  <si>
    <t>PRESTAÇÃO DE CONTAS DE DESPESAS DE VIAGEM - AGENTES POLÍTICOS</t>
  </si>
  <si>
    <t>De: Secretaria Municipal</t>
  </si>
  <si>
    <t>Para: Divisão de Contabilidade e Tesouraria</t>
  </si>
  <si>
    <t xml:space="preserve">PLACA VEÍCULO: </t>
  </si>
  <si>
    <t>REQUERIMENTO DE ADIANTAMENTO PARA DESPESAS DE VIAGEM</t>
  </si>
  <si>
    <t>Tendo por base a Lei nº 4632/2022 e alterações, solicita-se adiantamento para despesas de viagem conforme especificação abaixo:</t>
  </si>
  <si>
    <t>Data do Deslocamento</t>
  </si>
  <si>
    <t>Data do Retorno</t>
  </si>
  <si>
    <t>Finalidade</t>
  </si>
  <si>
    <t>Meio de Transporte</t>
  </si>
  <si>
    <t>Valor Requerido</t>
  </si>
  <si>
    <t>Haverá despesas de locomoção urbana?</t>
  </si>
  <si>
    <t>Sim</t>
  </si>
  <si>
    <t>Não</t>
  </si>
  <si>
    <t>As passagens aéreas ou terrestres:</t>
  </si>
  <si>
    <t>serão adquiridas e fornecidas pela administração</t>
  </si>
  <si>
    <t>serão posteriormente reembolsadas ao servidor, mediante prestação de contas</t>
  </si>
  <si>
    <t>As despesas de hospedagem:</t>
  </si>
  <si>
    <t>serão custeadas pela administração</t>
  </si>
  <si>
    <t>DESPACHO DO ORDENADOR DE DESPESA:</t>
  </si>
  <si>
    <t>Autoriazada</t>
  </si>
  <si>
    <t>Não Autorizada</t>
  </si>
  <si>
    <t>arquivo data: 13/01/2026</t>
  </si>
  <si>
    <t>Resumo:</t>
  </si>
  <si>
    <t>CÂMARA MUNICIPAL DE VEREADORES</t>
  </si>
  <si>
    <t>BRASÍLIA</t>
  </si>
  <si>
    <t>PASSAGEM AÉREA</t>
  </si>
  <si>
    <t>ESTEVE PRESENTE NO SENADO EM BRASÍLIA, PARA ARRECADAÇÃO DE EMENDAS PARA O MUNICÍPIO, JUNTAMENTE COM ALGUNS SENADORES E DEPUTADOS FEDERAIS, ACOMPANHANDO A AUTORIDADE SENHOR PREFEITO MUNICIPAL EVANIR WOLFF (BIG). SENDO QUE O SENHOR VERANI ESTAVA REPRESETANDO O LEGISLATIVO DE TAPEJARA/RS.</t>
  </si>
  <si>
    <t>JACKSON GEISEL DA SILVA</t>
  </si>
  <si>
    <t>008.207.040-75/VEREADOR ATÉ DIA 05/02/26</t>
  </si>
  <si>
    <t>UBER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</si>
</sst>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8" formatCode="&quot;R$&quot;\ #,##0.00;[Red]\-&quot;R$&quot;\ #,##0.00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[$-F400]h:mm:ss\ AM/PM"/>
    <numFmt numFmtId="165" formatCode="[$-F800]dddd\,\ mmmm\ dd\,\ yyyy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sz val="11"/>
      <color rgb="FF0070C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name val="Calibri"/>
      <family val="2"/>
    </font>
    <font>
      <b/>
      <sz val="8.5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03">
    <xf numFmtId="0" fontId="0" fillId="0" borderId="0" xfId="0"/>
    <xf numFmtId="0" fontId="0" fillId="0" borderId="0" xfId="0" applyProtection="1">
      <protection hidden="1"/>
    </xf>
    <xf numFmtId="0" fontId="2" fillId="0" borderId="0" xfId="0" applyFont="1" applyProtection="1">
      <protection hidden="1"/>
    </xf>
    <xf numFmtId="0" fontId="4" fillId="0" borderId="0" xfId="0" applyFont="1" applyAlignment="1" applyProtection="1">
      <alignment vertical="top" wrapText="1"/>
      <protection hidden="1"/>
    </xf>
    <xf numFmtId="0" fontId="0" fillId="0" borderId="0" xfId="0" applyAlignment="1" applyProtection="1">
      <alignment horizontal="center"/>
      <protection hidden="1"/>
    </xf>
    <xf numFmtId="0" fontId="2" fillId="0" borderId="0" xfId="0" applyFont="1" applyAlignment="1" applyProtection="1">
      <alignment horizontal="center" vertical="center"/>
      <protection hidden="1"/>
    </xf>
    <xf numFmtId="0" fontId="0" fillId="0" borderId="0" xfId="0" applyAlignment="1" applyProtection="1">
      <alignment vertical="top"/>
      <protection hidden="1"/>
    </xf>
    <xf numFmtId="0" fontId="0" fillId="0" borderId="0" xfId="0" applyAlignment="1" applyProtection="1">
      <alignment vertical="top" wrapText="1"/>
      <protection hidden="1"/>
    </xf>
    <xf numFmtId="0" fontId="3" fillId="0" borderId="0" xfId="0" applyFont="1" applyAlignment="1" applyProtection="1">
      <alignment horizontal="center"/>
      <protection hidden="1"/>
    </xf>
    <xf numFmtId="0" fontId="2" fillId="2" borderId="2" xfId="0" applyFont="1" applyFill="1" applyBorder="1" applyAlignment="1" applyProtection="1">
      <alignment horizontal="center"/>
      <protection hidden="1"/>
    </xf>
    <xf numFmtId="0" fontId="2" fillId="3" borderId="1" xfId="0" applyFont="1" applyFill="1" applyBorder="1" applyAlignment="1" applyProtection="1">
      <alignment horizontal="center"/>
      <protection hidden="1"/>
    </xf>
    <xf numFmtId="0" fontId="2" fillId="2" borderId="1" xfId="0" applyFont="1" applyFill="1" applyBorder="1" applyAlignment="1" applyProtection="1">
      <alignment horizontal="center"/>
      <protection hidden="1"/>
    </xf>
    <xf numFmtId="0" fontId="7" fillId="2" borderId="1" xfId="0" applyFont="1" applyFill="1" applyBorder="1" applyAlignment="1" applyProtection="1">
      <alignment horizontal="center"/>
      <protection hidden="1"/>
    </xf>
    <xf numFmtId="43" fontId="0" fillId="2" borderId="1" xfId="1" applyFont="1" applyFill="1" applyBorder="1" applyProtection="1">
      <protection hidden="1"/>
    </xf>
    <xf numFmtId="43" fontId="0" fillId="3" borderId="1" xfId="1" applyFont="1" applyFill="1" applyBorder="1" applyProtection="1">
      <protection hidden="1"/>
    </xf>
    <xf numFmtId="43" fontId="0" fillId="3" borderId="1" xfId="0" applyNumberFormat="1" applyFill="1" applyBorder="1" applyProtection="1">
      <protection hidden="1"/>
    </xf>
    <xf numFmtId="43" fontId="0" fillId="2" borderId="1" xfId="0" applyNumberFormat="1" applyFill="1" applyBorder="1" applyProtection="1">
      <protection hidden="1"/>
    </xf>
    <xf numFmtId="43" fontId="2" fillId="2" borderId="5" xfId="0" applyNumberFormat="1" applyFont="1" applyFill="1" applyBorder="1" applyProtection="1">
      <protection hidden="1"/>
    </xf>
    <xf numFmtId="43" fontId="2" fillId="2" borderId="1" xfId="0" applyNumberFormat="1" applyFont="1" applyFill="1" applyBorder="1" applyProtection="1">
      <protection hidden="1"/>
    </xf>
    <xf numFmtId="0" fontId="8" fillId="0" borderId="0" xfId="0" applyFont="1" applyProtection="1">
      <protection hidden="1"/>
    </xf>
    <xf numFmtId="43" fontId="2" fillId="2" borderId="1" xfId="1" applyFont="1" applyFill="1" applyBorder="1" applyProtection="1">
      <protection hidden="1"/>
    </xf>
    <xf numFmtId="0" fontId="2" fillId="2" borderId="0" xfId="0" applyFont="1" applyFill="1" applyProtection="1">
      <protection hidden="1"/>
    </xf>
    <xf numFmtId="0" fontId="2" fillId="2" borderId="6" xfId="0" applyFont="1" applyFill="1" applyBorder="1" applyProtection="1">
      <protection hidden="1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164" fontId="0" fillId="0" borderId="5" xfId="0" applyNumberFormat="1" applyBorder="1" applyProtection="1">
      <protection locked="0"/>
    </xf>
    <xf numFmtId="0" fontId="0" fillId="0" borderId="5" xfId="0" applyBorder="1" applyProtection="1">
      <protection locked="0"/>
    </xf>
    <xf numFmtId="43" fontId="0" fillId="0" borderId="1" xfId="1" applyFont="1" applyBorder="1" applyProtection="1">
      <protection locked="0"/>
    </xf>
    <xf numFmtId="0" fontId="0" fillId="0" borderId="2" xfId="0" applyBorder="1" applyAlignment="1" applyProtection="1">
      <alignment horizontal="center"/>
      <protection locked="0"/>
    </xf>
    <xf numFmtId="43" fontId="2" fillId="0" borderId="1" xfId="1" applyFont="1" applyBorder="1" applyProtection="1">
      <protection locked="0"/>
    </xf>
    <xf numFmtId="14" fontId="0" fillId="0" borderId="1" xfId="0" applyNumberFormat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horizontal="center"/>
      <protection hidden="1"/>
    </xf>
    <xf numFmtId="43" fontId="10" fillId="2" borderId="1" xfId="1" applyFont="1" applyFill="1" applyBorder="1" applyProtection="1">
      <protection hidden="1"/>
    </xf>
    <xf numFmtId="14" fontId="0" fillId="0" borderId="8" xfId="0" applyNumberFormat="1" applyBorder="1" applyAlignment="1" applyProtection="1">
      <alignment horizontal="center"/>
      <protection locked="0"/>
    </xf>
    <xf numFmtId="0" fontId="0" fillId="0" borderId="4" xfId="0" applyBorder="1" applyAlignment="1" applyProtection="1">
      <protection locked="0"/>
    </xf>
    <xf numFmtId="0" fontId="11" fillId="0" borderId="0" xfId="0" applyFont="1" applyProtection="1">
      <protection hidden="1"/>
    </xf>
    <xf numFmtId="0" fontId="0" fillId="4" borderId="2" xfId="0" applyFill="1" applyBorder="1" applyAlignment="1" applyProtection="1">
      <alignment horizontal="left" vertical="top"/>
      <protection locked="0" hidden="1"/>
    </xf>
    <xf numFmtId="0" fontId="0" fillId="4" borderId="3" xfId="0" applyFill="1" applyBorder="1" applyAlignment="1" applyProtection="1">
      <alignment horizontal="left" vertical="top"/>
      <protection locked="0" hidden="1"/>
    </xf>
    <xf numFmtId="0" fontId="0" fillId="4" borderId="4" xfId="0" applyFill="1" applyBorder="1" applyAlignment="1" applyProtection="1">
      <alignment horizontal="left" vertical="top"/>
      <protection locked="0" hidden="1"/>
    </xf>
    <xf numFmtId="0" fontId="0" fillId="0" borderId="0" xfId="0" applyAlignment="1" applyProtection="1">
      <alignment horizontal="left" vertical="top"/>
      <protection hidden="1"/>
    </xf>
    <xf numFmtId="0" fontId="0" fillId="4" borderId="1" xfId="0" applyFill="1" applyBorder="1" applyAlignment="1" applyProtection="1">
      <alignment horizontal="center" vertical="center"/>
      <protection locked="0" hidden="1"/>
    </xf>
    <xf numFmtId="0" fontId="12" fillId="2" borderId="1" xfId="0" applyFont="1" applyFill="1" applyBorder="1" applyProtection="1">
      <protection hidden="1"/>
    </xf>
    <xf numFmtId="0" fontId="12" fillId="2" borderId="0" xfId="0" applyFont="1" applyFill="1" applyProtection="1">
      <protection hidden="1"/>
    </xf>
    <xf numFmtId="0" fontId="13" fillId="0" borderId="1" xfId="0" applyFont="1" applyBorder="1" applyProtection="1">
      <protection locked="0"/>
    </xf>
    <xf numFmtId="14" fontId="13" fillId="0" borderId="1" xfId="0" applyNumberFormat="1" applyFont="1" applyBorder="1" applyProtection="1">
      <protection locked="0"/>
    </xf>
    <xf numFmtId="14" fontId="13" fillId="0" borderId="5" xfId="0" applyNumberFormat="1" applyFont="1" applyBorder="1" applyProtection="1">
      <protection locked="0"/>
    </xf>
    <xf numFmtId="43" fontId="0" fillId="0" borderId="0" xfId="0" applyNumberFormat="1" applyProtection="1">
      <protection hidden="1"/>
    </xf>
    <xf numFmtId="0" fontId="6" fillId="0" borderId="0" xfId="0" applyFont="1" applyFill="1" applyBorder="1" applyAlignment="1" applyProtection="1">
      <alignment horizontal="center"/>
      <protection hidden="1"/>
    </xf>
    <xf numFmtId="8" fontId="0" fillId="0" borderId="1" xfId="1" applyNumberFormat="1" applyFont="1" applyBorder="1" applyProtection="1">
      <protection locked="0"/>
    </xf>
    <xf numFmtId="8" fontId="2" fillId="0" borderId="1" xfId="1" applyNumberFormat="1" applyFont="1" applyBorder="1" applyProtection="1">
      <protection locked="0"/>
    </xf>
    <xf numFmtId="0" fontId="2" fillId="0" borderId="0" xfId="0" applyFont="1" applyAlignment="1" applyProtection="1">
      <alignment horizontal="center"/>
      <protection hidden="1"/>
    </xf>
    <xf numFmtId="0" fontId="0" fillId="0" borderId="1" xfId="0" applyBorder="1" applyAlignment="1" applyProtection="1">
      <alignment horizontal="left" vertical="top" wrapText="1"/>
      <protection hidden="1"/>
    </xf>
    <xf numFmtId="0" fontId="0" fillId="4" borderId="1" xfId="0" applyFill="1" applyBorder="1" applyAlignment="1" applyProtection="1">
      <alignment horizontal="left"/>
      <protection locked="0" hidden="1"/>
    </xf>
    <xf numFmtId="0" fontId="0" fillId="4" borderId="5" xfId="0" applyFill="1" applyBorder="1" applyAlignment="1" applyProtection="1">
      <alignment horizontal="left"/>
      <protection locked="0" hidden="1"/>
    </xf>
    <xf numFmtId="14" fontId="0" fillId="4" borderId="2" xfId="0" applyNumberFormat="1" applyFill="1" applyBorder="1" applyAlignment="1" applyProtection="1">
      <alignment horizontal="center"/>
      <protection locked="0" hidden="1"/>
    </xf>
    <xf numFmtId="14" fontId="0" fillId="4" borderId="3" xfId="0" applyNumberFormat="1" applyFill="1" applyBorder="1" applyAlignment="1" applyProtection="1">
      <alignment horizontal="center"/>
      <protection locked="0" hidden="1"/>
    </xf>
    <xf numFmtId="0" fontId="2" fillId="0" borderId="2" xfId="0" applyFont="1" applyBorder="1" applyAlignment="1" applyProtection="1">
      <alignment horizontal="right"/>
      <protection hidden="1"/>
    </xf>
    <xf numFmtId="0" fontId="2" fillId="0" borderId="3" xfId="0" applyFont="1" applyBorder="1" applyAlignment="1" applyProtection="1">
      <alignment horizontal="right"/>
      <protection hidden="1"/>
    </xf>
    <xf numFmtId="0" fontId="2" fillId="0" borderId="4" xfId="0" applyFont="1" applyBorder="1" applyAlignment="1" applyProtection="1">
      <alignment horizontal="right"/>
      <protection hidden="1"/>
    </xf>
    <xf numFmtId="14" fontId="0" fillId="4" borderId="4" xfId="0" applyNumberFormat="1" applyFill="1" applyBorder="1" applyAlignment="1" applyProtection="1">
      <alignment horizontal="center"/>
      <protection locked="0" hidden="1"/>
    </xf>
    <xf numFmtId="0" fontId="0" fillId="4" borderId="2" xfId="0" applyFill="1" applyBorder="1" applyAlignment="1" applyProtection="1">
      <alignment horizontal="left" vertical="top"/>
      <protection locked="0" hidden="1"/>
    </xf>
    <xf numFmtId="0" fontId="0" fillId="4" borderId="3" xfId="0" applyFill="1" applyBorder="1" applyAlignment="1" applyProtection="1">
      <alignment horizontal="left" vertical="top"/>
      <protection locked="0" hidden="1"/>
    </xf>
    <xf numFmtId="0" fontId="0" fillId="4" borderId="4" xfId="0" applyFill="1" applyBorder="1" applyAlignment="1" applyProtection="1">
      <alignment horizontal="left" vertical="top"/>
      <protection locked="0" hidden="1"/>
    </xf>
    <xf numFmtId="165" fontId="0" fillId="4" borderId="0" xfId="0" applyNumberFormat="1" applyFill="1" applyAlignment="1" applyProtection="1">
      <alignment horizontal="center"/>
      <protection locked="0" hidden="1"/>
    </xf>
    <xf numFmtId="0" fontId="0" fillId="4" borderId="7" xfId="0" applyFill="1" applyBorder="1" applyAlignment="1" applyProtection="1">
      <alignment horizontal="center"/>
      <protection locked="0" hidden="1"/>
    </xf>
    <xf numFmtId="0" fontId="0" fillId="0" borderId="0" xfId="0" applyAlignment="1" applyProtection="1">
      <alignment horizontal="center"/>
      <protection hidden="1"/>
    </xf>
    <xf numFmtId="0" fontId="0" fillId="4" borderId="8" xfId="0" applyFill="1" applyBorder="1" applyAlignment="1" applyProtection="1">
      <alignment horizontal="left"/>
      <protection locked="0" hidden="1"/>
    </xf>
    <xf numFmtId="44" fontId="2" fillId="4" borderId="2" xfId="2" applyFont="1" applyFill="1" applyBorder="1" applyAlignment="1" applyProtection="1">
      <alignment horizontal="center"/>
      <protection locked="0" hidden="1"/>
    </xf>
    <xf numFmtId="44" fontId="2" fillId="4" borderId="4" xfId="2" applyFont="1" applyFill="1" applyBorder="1" applyAlignment="1" applyProtection="1">
      <alignment horizontal="center"/>
      <protection locked="0" hidden="1"/>
    </xf>
    <xf numFmtId="0" fontId="2" fillId="2" borderId="1" xfId="0" applyFont="1" applyFill="1" applyBorder="1" applyAlignment="1" applyProtection="1">
      <alignment horizontal="left"/>
      <protection hidden="1"/>
    </xf>
    <xf numFmtId="0" fontId="0" fillId="2" borderId="1" xfId="0" applyFill="1" applyBorder="1" applyAlignment="1" applyProtection="1">
      <alignment vertical="top" wrapText="1"/>
      <protection locked="0"/>
    </xf>
    <xf numFmtId="165" fontId="0" fillId="0" borderId="0" xfId="0" applyNumberFormat="1" applyAlignment="1" applyProtection="1">
      <alignment horizontal="left" wrapText="1"/>
      <protection locked="0"/>
    </xf>
    <xf numFmtId="0" fontId="0" fillId="0" borderId="1" xfId="0" applyBorder="1" applyAlignment="1" applyProtection="1">
      <alignment horizontal="left"/>
      <protection locked="0"/>
    </xf>
    <xf numFmtId="0" fontId="0" fillId="0" borderId="7" xfId="0" applyBorder="1" applyAlignment="1" applyProtection="1">
      <alignment horizontal="center"/>
      <protection hidden="1"/>
    </xf>
    <xf numFmtId="0" fontId="5" fillId="2" borderId="1" xfId="0" applyFont="1" applyFill="1" applyBorder="1" applyAlignment="1" applyProtection="1">
      <alignment horizontal="right"/>
      <protection hidden="1"/>
    </xf>
    <xf numFmtId="0" fontId="6" fillId="2" borderId="1" xfId="0" applyFont="1" applyFill="1" applyBorder="1" applyAlignment="1" applyProtection="1">
      <alignment horizontal="center"/>
      <protection hidden="1"/>
    </xf>
    <xf numFmtId="0" fontId="4" fillId="0" borderId="0" xfId="0" applyFont="1" applyAlignment="1" applyProtection="1">
      <alignment horizontal="left" vertical="top" wrapText="1"/>
      <protection hidden="1"/>
    </xf>
    <xf numFmtId="0" fontId="4" fillId="0" borderId="7" xfId="0" applyFont="1" applyBorder="1" applyAlignment="1" applyProtection="1">
      <alignment horizontal="left" vertical="top" wrapText="1"/>
      <protection hidden="1"/>
    </xf>
    <xf numFmtId="0" fontId="2" fillId="2" borderId="2" xfId="0" applyFont="1" applyFill="1" applyBorder="1" applyAlignment="1" applyProtection="1">
      <alignment horizontal="center"/>
      <protection hidden="1"/>
    </xf>
    <xf numFmtId="0" fontId="2" fillId="2" borderId="4" xfId="0" applyFont="1" applyFill="1" applyBorder="1" applyAlignment="1" applyProtection="1">
      <alignment horizontal="center"/>
      <protection hidden="1"/>
    </xf>
    <xf numFmtId="43" fontId="0" fillId="2" borderId="1" xfId="0" applyNumberFormat="1" applyFill="1" applyBorder="1" applyAlignment="1" applyProtection="1">
      <alignment horizontal="center"/>
      <protection hidden="1"/>
    </xf>
    <xf numFmtId="0" fontId="0" fillId="2" borderId="1" xfId="0" applyFill="1" applyBorder="1" applyAlignment="1" applyProtection="1">
      <alignment horizontal="center"/>
      <protection hidden="1"/>
    </xf>
    <xf numFmtId="0" fontId="0" fillId="0" borderId="2" xfId="0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  <xf numFmtId="0" fontId="0" fillId="0" borderId="4" xfId="0" applyBorder="1" applyAlignment="1" applyProtection="1">
      <alignment horizontal="left"/>
      <protection locked="0"/>
    </xf>
    <xf numFmtId="0" fontId="2" fillId="2" borderId="1" xfId="0" applyFont="1" applyFill="1" applyBorder="1" applyProtection="1">
      <protection hidden="1"/>
    </xf>
    <xf numFmtId="0" fontId="2" fillId="0" borderId="6" xfId="0" applyFont="1" applyBorder="1" applyAlignment="1" applyProtection="1">
      <alignment horizontal="left"/>
      <protection locked="0"/>
    </xf>
    <xf numFmtId="0" fontId="2" fillId="0" borderId="4" xfId="0" applyFont="1" applyBorder="1" applyAlignment="1" applyProtection="1">
      <alignment horizontal="left"/>
      <protection locked="0"/>
    </xf>
    <xf numFmtId="0" fontId="9" fillId="2" borderId="1" xfId="0" applyFont="1" applyFill="1" applyBorder="1" applyAlignment="1" applyProtection="1">
      <alignment horizontal="center"/>
      <protection hidden="1"/>
    </xf>
    <xf numFmtId="0" fontId="2" fillId="2" borderId="3" xfId="0" applyFont="1" applyFill="1" applyBorder="1" applyAlignment="1" applyProtection="1">
      <alignment horizontal="center"/>
      <protection hidden="1"/>
    </xf>
    <xf numFmtId="0" fontId="2" fillId="3" borderId="1" xfId="0" applyFont="1" applyFill="1" applyBorder="1" applyAlignment="1" applyProtection="1">
      <alignment horizontal="center"/>
      <protection hidden="1"/>
    </xf>
    <xf numFmtId="0" fontId="4" fillId="2" borderId="1" xfId="0" applyFont="1" applyFill="1" applyBorder="1" applyAlignment="1" applyProtection="1">
      <alignment horizontal="center"/>
      <protection hidden="1"/>
    </xf>
    <xf numFmtId="0" fontId="2" fillId="2" borderId="2" xfId="0" applyFont="1" applyFill="1" applyBorder="1" applyAlignment="1" applyProtection="1">
      <alignment horizontal="left"/>
      <protection hidden="1"/>
    </xf>
    <xf numFmtId="0" fontId="2" fillId="2" borderId="4" xfId="0" applyFont="1" applyFill="1" applyBorder="1" applyAlignment="1" applyProtection="1">
      <alignment horizontal="left"/>
      <protection hidden="1"/>
    </xf>
    <xf numFmtId="0" fontId="2" fillId="2" borderId="1" xfId="0" applyFont="1" applyFill="1" applyBorder="1" applyAlignment="1" applyProtection="1">
      <alignment horizontal="center"/>
      <protection hidden="1"/>
    </xf>
    <xf numFmtId="0" fontId="0" fillId="0" borderId="7" xfId="0" applyBorder="1" applyAlignment="1" applyProtection="1">
      <alignment horizontal="center"/>
      <protection locked="0"/>
    </xf>
    <xf numFmtId="0" fontId="2" fillId="0" borderId="0" xfId="0" applyFont="1" applyAlignment="1" applyProtection="1">
      <alignment horizontal="left" vertical="top" wrapText="1"/>
      <protection hidden="1"/>
    </xf>
    <xf numFmtId="0" fontId="15" fillId="0" borderId="9" xfId="0" applyFont="1" applyFill="1" applyBorder="1" applyAlignment="1" applyProtection="1">
      <alignment horizontal="left" vertical="top" wrapText="1"/>
      <protection locked="0"/>
    </xf>
    <xf numFmtId="0" fontId="15" fillId="0" borderId="10" xfId="0" applyFont="1" applyFill="1" applyBorder="1" applyAlignment="1" applyProtection="1">
      <alignment horizontal="left" vertical="top" wrapText="1"/>
      <protection locked="0"/>
    </xf>
    <xf numFmtId="0" fontId="15" fillId="0" borderId="11" xfId="0" applyFont="1" applyFill="1" applyBorder="1" applyAlignment="1" applyProtection="1">
      <alignment horizontal="left" vertical="top" wrapText="1"/>
      <protection locked="0"/>
    </xf>
    <xf numFmtId="0" fontId="14" fillId="0" borderId="9" xfId="0" applyFont="1" applyFill="1" applyBorder="1" applyAlignment="1" applyProtection="1">
      <alignment horizontal="left" vertical="top" wrapText="1"/>
      <protection locked="0"/>
    </xf>
    <xf numFmtId="0" fontId="14" fillId="0" borderId="10" xfId="0" applyFont="1" applyFill="1" applyBorder="1" applyAlignment="1" applyProtection="1">
      <alignment horizontal="left" vertical="top" wrapText="1"/>
      <protection locked="0"/>
    </xf>
    <xf numFmtId="0" fontId="14" fillId="0" borderId="11" xfId="0" applyFont="1" applyFill="1" applyBorder="1" applyAlignment="1" applyProtection="1">
      <alignment horizontal="left" vertical="top" wrapText="1"/>
      <protection locked="0"/>
    </xf>
  </cellXfs>
  <cellStyles count="3">
    <cellStyle name="Moeda" xfId="2" builtinId="4"/>
    <cellStyle name="Normal" xfId="0" builtinId="0"/>
    <cellStyle name="Vírgula" xfId="1" builtinId="3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Z48"/>
  <sheetViews>
    <sheetView showGridLines="0" showRowColHeaders="0" workbookViewId="0">
      <selection activeCell="B3" sqref="B3:K3"/>
    </sheetView>
  </sheetViews>
  <sheetFormatPr defaultRowHeight="15" x14ac:dyDescent="0.25"/>
  <cols>
    <col min="1" max="1" width="10.7109375" style="1" customWidth="1"/>
    <col min="2" max="2" width="3" style="1" customWidth="1"/>
    <col min="3" max="3" width="12.42578125" style="1" customWidth="1"/>
    <col min="4" max="10" width="9.140625" style="1"/>
    <col min="11" max="11" width="10" style="1" customWidth="1"/>
    <col min="12" max="16384" width="9.140625" style="1"/>
  </cols>
  <sheetData>
    <row r="1" spans="2:26" x14ac:dyDescent="0.25">
      <c r="Z1" s="1" t="s">
        <v>76</v>
      </c>
    </row>
    <row r="2" spans="2:26" x14ac:dyDescent="0.25">
      <c r="B2" s="35"/>
      <c r="C2" s="35"/>
      <c r="D2" s="35"/>
      <c r="E2" s="35"/>
      <c r="F2" s="35"/>
      <c r="G2" s="35"/>
      <c r="H2" s="35"/>
      <c r="I2" s="35"/>
      <c r="J2" s="35"/>
    </row>
    <row r="3" spans="2:26" x14ac:dyDescent="0.25">
      <c r="B3" s="50" t="s">
        <v>58</v>
      </c>
      <c r="C3" s="50"/>
      <c r="D3" s="50"/>
      <c r="E3" s="50"/>
      <c r="F3" s="50"/>
      <c r="G3" s="50"/>
      <c r="H3" s="50"/>
      <c r="I3" s="50"/>
      <c r="J3" s="50"/>
      <c r="K3" s="50"/>
    </row>
    <row r="5" spans="2:26" ht="15" customHeight="1" x14ac:dyDescent="0.25">
      <c r="B5" s="51" t="s">
        <v>59</v>
      </c>
      <c r="C5" s="51"/>
      <c r="D5" s="51"/>
      <c r="E5" s="51"/>
      <c r="F5" s="51"/>
      <c r="G5" s="51"/>
      <c r="H5" s="51"/>
      <c r="I5" s="51"/>
      <c r="J5" s="51"/>
      <c r="K5" s="51"/>
    </row>
    <row r="6" spans="2:26" x14ac:dyDescent="0.25">
      <c r="B6" s="51"/>
      <c r="C6" s="51"/>
      <c r="D6" s="51"/>
      <c r="E6" s="51"/>
      <c r="F6" s="51"/>
      <c r="G6" s="51"/>
      <c r="H6" s="51"/>
      <c r="I6" s="51"/>
      <c r="J6" s="51"/>
      <c r="K6" s="51"/>
    </row>
    <row r="7" spans="2:26" x14ac:dyDescent="0.25">
      <c r="B7" s="51"/>
      <c r="C7" s="51"/>
      <c r="D7" s="51"/>
      <c r="E7" s="51"/>
      <c r="F7" s="51"/>
      <c r="G7" s="51"/>
      <c r="H7" s="51"/>
      <c r="I7" s="51"/>
      <c r="J7" s="51"/>
      <c r="K7" s="51"/>
    </row>
    <row r="9" spans="2:26" x14ac:dyDescent="0.25">
      <c r="B9" s="2" t="s">
        <v>23</v>
      </c>
      <c r="C9" s="2"/>
      <c r="E9" s="52"/>
      <c r="F9" s="52"/>
      <c r="G9" s="52"/>
      <c r="H9" s="52"/>
      <c r="I9" s="52"/>
      <c r="J9" s="52"/>
      <c r="K9" s="52"/>
    </row>
    <row r="10" spans="2:26" x14ac:dyDescent="0.25">
      <c r="B10" s="2" t="s">
        <v>24</v>
      </c>
      <c r="C10" s="2"/>
      <c r="E10" s="52"/>
      <c r="F10" s="52"/>
      <c r="G10" s="53"/>
      <c r="H10" s="53"/>
      <c r="I10" s="53"/>
      <c r="J10" s="52"/>
      <c r="K10" s="52"/>
    </row>
    <row r="11" spans="2:26" x14ac:dyDescent="0.25">
      <c r="B11" s="2" t="s">
        <v>60</v>
      </c>
      <c r="C11" s="2"/>
      <c r="E11" s="54"/>
      <c r="F11" s="55"/>
      <c r="G11" s="56" t="s">
        <v>61</v>
      </c>
      <c r="H11" s="57"/>
      <c r="I11" s="58"/>
      <c r="J11" s="55"/>
      <c r="K11" s="59"/>
    </row>
    <row r="12" spans="2:26" x14ac:dyDescent="0.25">
      <c r="B12" s="2" t="s">
        <v>10</v>
      </c>
      <c r="C12" s="2"/>
      <c r="E12" s="52"/>
      <c r="F12" s="52"/>
      <c r="G12" s="66"/>
      <c r="H12" s="66"/>
      <c r="I12" s="66"/>
      <c r="J12" s="52"/>
      <c r="K12" s="52"/>
    </row>
    <row r="13" spans="2:26" x14ac:dyDescent="0.25">
      <c r="B13" s="2" t="s">
        <v>62</v>
      </c>
      <c r="C13" s="2"/>
      <c r="E13" s="52"/>
      <c r="F13" s="52"/>
      <c r="G13" s="52"/>
      <c r="H13" s="52"/>
      <c r="I13" s="52"/>
      <c r="J13" s="52"/>
      <c r="K13" s="52"/>
    </row>
    <row r="14" spans="2:26" x14ac:dyDescent="0.25">
      <c r="B14" s="2" t="s">
        <v>63</v>
      </c>
      <c r="C14" s="2"/>
      <c r="E14" s="52"/>
      <c r="F14" s="52"/>
      <c r="G14" s="52"/>
      <c r="H14" s="52"/>
      <c r="I14" s="52"/>
      <c r="J14" s="52"/>
      <c r="K14" s="52"/>
    </row>
    <row r="15" spans="2:26" x14ac:dyDescent="0.25">
      <c r="B15" s="2" t="s">
        <v>64</v>
      </c>
      <c r="C15" s="2"/>
      <c r="E15" s="67"/>
      <c r="F15" s="68"/>
    </row>
    <row r="17" spans="2:11" x14ac:dyDescent="0.25">
      <c r="B17" s="2" t="s">
        <v>49</v>
      </c>
    </row>
    <row r="18" spans="2:11" x14ac:dyDescent="0.25">
      <c r="B18" s="60"/>
      <c r="C18" s="61"/>
      <c r="D18" s="61"/>
      <c r="E18" s="61"/>
      <c r="F18" s="61"/>
      <c r="G18" s="61"/>
      <c r="H18" s="61"/>
      <c r="I18" s="61"/>
      <c r="J18" s="61"/>
      <c r="K18" s="62"/>
    </row>
    <row r="19" spans="2:11" x14ac:dyDescent="0.25">
      <c r="B19" s="36"/>
      <c r="C19" s="37"/>
      <c r="D19" s="37"/>
      <c r="E19" s="37"/>
      <c r="F19" s="37"/>
      <c r="G19" s="37"/>
      <c r="H19" s="37"/>
      <c r="I19" s="37"/>
      <c r="J19" s="37"/>
      <c r="K19" s="38"/>
    </row>
    <row r="20" spans="2:11" x14ac:dyDescent="0.25">
      <c r="B20" s="36"/>
      <c r="C20" s="37"/>
      <c r="D20" s="37"/>
      <c r="E20" s="37"/>
      <c r="F20" s="37"/>
      <c r="G20" s="37"/>
      <c r="H20" s="37"/>
      <c r="I20" s="37"/>
      <c r="J20" s="37"/>
      <c r="K20" s="38"/>
    </row>
    <row r="21" spans="2:11" x14ac:dyDescent="0.25">
      <c r="B21" s="60"/>
      <c r="C21" s="61"/>
      <c r="D21" s="61"/>
      <c r="E21" s="61"/>
      <c r="F21" s="61"/>
      <c r="G21" s="61"/>
      <c r="H21" s="61"/>
      <c r="I21" s="61"/>
      <c r="J21" s="61"/>
      <c r="K21" s="62"/>
    </row>
    <row r="22" spans="2:11" x14ac:dyDescent="0.25">
      <c r="B22" s="60"/>
      <c r="C22" s="61"/>
      <c r="D22" s="61"/>
      <c r="E22" s="61"/>
      <c r="F22" s="61"/>
      <c r="G22" s="61"/>
      <c r="H22" s="61"/>
      <c r="I22" s="61"/>
      <c r="J22" s="61"/>
      <c r="K22" s="62"/>
    </row>
    <row r="23" spans="2:11" x14ac:dyDescent="0.25">
      <c r="B23" s="39"/>
      <c r="C23" s="39"/>
      <c r="D23" s="39"/>
      <c r="E23" s="39"/>
      <c r="F23" s="39"/>
      <c r="G23" s="39"/>
      <c r="H23" s="39"/>
      <c r="I23" s="39"/>
      <c r="J23" s="39"/>
      <c r="K23" s="39"/>
    </row>
    <row r="24" spans="2:11" x14ac:dyDescent="0.25">
      <c r="B24" s="39"/>
      <c r="C24" s="39"/>
      <c r="D24" s="39"/>
      <c r="E24" s="39"/>
      <c r="F24" s="39"/>
      <c r="G24" s="39"/>
      <c r="H24" s="39"/>
      <c r="I24" s="39"/>
      <c r="J24" s="39"/>
      <c r="K24" s="39"/>
    </row>
    <row r="25" spans="2:11" x14ac:dyDescent="0.25">
      <c r="B25" s="2" t="s">
        <v>65</v>
      </c>
    </row>
    <row r="26" spans="2:11" x14ac:dyDescent="0.25">
      <c r="B26" s="40"/>
      <c r="C26" s="1" t="s">
        <v>66</v>
      </c>
    </row>
    <row r="27" spans="2:11" x14ac:dyDescent="0.25">
      <c r="B27" s="40"/>
      <c r="C27" s="1" t="s">
        <v>67</v>
      </c>
    </row>
    <row r="28" spans="2:11" x14ac:dyDescent="0.25">
      <c r="B28" s="2" t="s">
        <v>68</v>
      </c>
    </row>
    <row r="29" spans="2:11" x14ac:dyDescent="0.25">
      <c r="B29" s="40"/>
      <c r="C29" s="1" t="s">
        <v>69</v>
      </c>
    </row>
    <row r="30" spans="2:11" x14ac:dyDescent="0.25">
      <c r="B30" s="40"/>
      <c r="C30" s="1" t="s">
        <v>70</v>
      </c>
    </row>
    <row r="31" spans="2:11" x14ac:dyDescent="0.25">
      <c r="B31" s="2" t="s">
        <v>71</v>
      </c>
    </row>
    <row r="32" spans="2:11" x14ac:dyDescent="0.25">
      <c r="B32" s="40"/>
      <c r="C32" s="1" t="s">
        <v>72</v>
      </c>
    </row>
    <row r="33" spans="2:11" x14ac:dyDescent="0.25">
      <c r="B33" s="40"/>
      <c r="C33" s="1" t="s">
        <v>70</v>
      </c>
    </row>
    <row r="34" spans="2:11" x14ac:dyDescent="0.25">
      <c r="B34" s="2" t="s">
        <v>73</v>
      </c>
    </row>
    <row r="35" spans="2:11" x14ac:dyDescent="0.25">
      <c r="B35" s="40"/>
      <c r="C35" s="1" t="s">
        <v>74</v>
      </c>
    </row>
    <row r="36" spans="2:11" x14ac:dyDescent="0.25">
      <c r="B36" s="40"/>
      <c r="C36" s="1" t="s">
        <v>75</v>
      </c>
    </row>
    <row r="39" spans="2:11" x14ac:dyDescent="0.25">
      <c r="B39" s="1" t="s">
        <v>38</v>
      </c>
      <c r="D39" s="63"/>
      <c r="E39" s="63"/>
      <c r="F39" s="63"/>
      <c r="G39" s="63"/>
      <c r="H39" s="63"/>
      <c r="I39" s="63"/>
      <c r="J39" s="63"/>
      <c r="K39" s="63"/>
    </row>
    <row r="47" spans="2:11" x14ac:dyDescent="0.25">
      <c r="C47" s="64"/>
      <c r="D47" s="64"/>
      <c r="E47" s="64"/>
      <c r="F47" s="64"/>
      <c r="G47" s="64"/>
      <c r="H47" s="64"/>
      <c r="I47" s="64"/>
      <c r="J47" s="64"/>
      <c r="K47" s="64"/>
    </row>
    <row r="48" spans="2:11" x14ac:dyDescent="0.25">
      <c r="B48" s="65" t="s">
        <v>39</v>
      </c>
      <c r="C48" s="65"/>
      <c r="D48" s="65"/>
      <c r="E48" s="65"/>
      <c r="F48" s="65"/>
      <c r="G48" s="65"/>
      <c r="H48" s="65"/>
      <c r="I48" s="65"/>
      <c r="J48" s="65"/>
      <c r="K48" s="65"/>
    </row>
  </sheetData>
  <sheetProtection algorithmName="SHA-512" hashValue="qWF1V2SVtfv8mlrgNjzHkyguNjwYZNqnNhA0YmbOrcb/09C3c62sRqa5vtQupVkVIa4sNggHchBXbnE0d+pAKw==" saltValue="lLG+DtzeYXxIYworxQbnAw==" spinCount="100000" sheet="1" objects="1" scenarios="1"/>
  <mergeCells count="17">
    <mergeCell ref="B22:K22"/>
    <mergeCell ref="D39:K39"/>
    <mergeCell ref="C47:K47"/>
    <mergeCell ref="B48:K48"/>
    <mergeCell ref="E12:K12"/>
    <mergeCell ref="E13:K13"/>
    <mergeCell ref="E14:K14"/>
    <mergeCell ref="E15:F15"/>
    <mergeCell ref="B18:K18"/>
    <mergeCell ref="B21:K21"/>
    <mergeCell ref="B3:K3"/>
    <mergeCell ref="B5:K7"/>
    <mergeCell ref="E9:K9"/>
    <mergeCell ref="E10:K10"/>
    <mergeCell ref="E11:F11"/>
    <mergeCell ref="G11:I11"/>
    <mergeCell ref="J11:K11"/>
  </mergeCells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D61"/>
  <sheetViews>
    <sheetView showGridLines="0" showRowColHeaders="0" workbookViewId="0">
      <selection activeCell="B13" sqref="B13"/>
    </sheetView>
  </sheetViews>
  <sheetFormatPr defaultRowHeight="15" x14ac:dyDescent="0.25"/>
  <cols>
    <col min="1" max="1" width="9.140625" style="1"/>
    <col min="2" max="2" width="11.85546875" style="1" customWidth="1"/>
    <col min="3" max="3" width="9.140625" style="1"/>
    <col min="4" max="4" width="10.42578125" style="1" bestFit="1" customWidth="1"/>
    <col min="5" max="5" width="11.5703125" style="1" bestFit="1" customWidth="1"/>
    <col min="6" max="6" width="10.140625" style="1" customWidth="1"/>
    <col min="7" max="7" width="10.5703125" style="1" bestFit="1" customWidth="1"/>
    <col min="8" max="8" width="10.7109375" style="1" customWidth="1"/>
    <col min="9" max="9" width="26" style="1" customWidth="1"/>
    <col min="10" max="10" width="11.28515625" style="1" customWidth="1"/>
    <col min="11" max="14" width="7" style="1" hidden="1" customWidth="1"/>
    <col min="15" max="15" width="8" style="1" hidden="1" customWidth="1"/>
    <col min="16" max="19" width="7" style="1" hidden="1" customWidth="1"/>
    <col min="20" max="20" width="8" style="1" hidden="1" customWidth="1"/>
    <col min="21" max="21" width="7" style="1" hidden="1" customWidth="1"/>
    <col min="22" max="23" width="11.42578125" style="1" customWidth="1"/>
    <col min="24" max="24" width="3.85546875" style="1" customWidth="1"/>
    <col min="25" max="25" width="9.85546875" style="1" customWidth="1"/>
    <col min="26" max="29" width="10.85546875" style="1" customWidth="1"/>
    <col min="30" max="30" width="13.140625" style="1" customWidth="1"/>
    <col min="31" max="16384" width="9.140625" style="1"/>
  </cols>
  <sheetData>
    <row r="1" spans="2:30" x14ac:dyDescent="0.25">
      <c r="B1" s="50" t="s">
        <v>22</v>
      </c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</row>
    <row r="2" spans="2:30" x14ac:dyDescent="0.25"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</row>
    <row r="3" spans="2:30" x14ac:dyDescent="0.25">
      <c r="B3" s="69" t="s">
        <v>23</v>
      </c>
      <c r="C3" s="69"/>
      <c r="D3" s="82"/>
      <c r="E3" s="83"/>
      <c r="F3" s="83"/>
      <c r="G3" s="83"/>
      <c r="H3" s="83"/>
      <c r="I3" s="84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</row>
    <row r="4" spans="2:30" x14ac:dyDescent="0.25">
      <c r="B4" s="69" t="s">
        <v>24</v>
      </c>
      <c r="C4" s="69"/>
      <c r="D4" s="43"/>
      <c r="E4" s="41" t="s">
        <v>25</v>
      </c>
      <c r="F4" s="72"/>
      <c r="G4" s="72"/>
      <c r="H4" s="72"/>
      <c r="I4" s="72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</row>
    <row r="5" spans="2:30" x14ac:dyDescent="0.25">
      <c r="B5" s="69" t="s">
        <v>26</v>
      </c>
      <c r="C5" s="69"/>
      <c r="D5" s="44"/>
      <c r="E5" s="41" t="s">
        <v>27</v>
      </c>
      <c r="F5" s="24"/>
      <c r="G5" s="85" t="s">
        <v>28</v>
      </c>
      <c r="H5" s="85"/>
      <c r="I5" s="26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</row>
    <row r="6" spans="2:30" x14ac:dyDescent="0.25">
      <c r="B6" s="69" t="s">
        <v>29</v>
      </c>
      <c r="C6" s="69"/>
      <c r="D6" s="45"/>
      <c r="E6" s="42" t="s">
        <v>30</v>
      </c>
      <c r="F6" s="25"/>
      <c r="G6" s="22" t="s">
        <v>10</v>
      </c>
      <c r="H6" s="86"/>
      <c r="I6" s="87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2:30" x14ac:dyDescent="0.25">
      <c r="B7" s="69" t="s">
        <v>31</v>
      </c>
      <c r="C7" s="69"/>
      <c r="D7" s="72"/>
      <c r="E7" s="72"/>
      <c r="F7" s="72"/>
      <c r="G7" s="72"/>
      <c r="H7" s="72"/>
      <c r="I7" s="72"/>
    </row>
    <row r="9" spans="2:30" ht="15" customHeight="1" x14ac:dyDescent="0.25">
      <c r="C9" s="3"/>
      <c r="D9" s="3"/>
      <c r="E9" s="3"/>
      <c r="F9" s="3"/>
      <c r="G9" s="3"/>
      <c r="H9" s="3"/>
      <c r="I9" s="3"/>
      <c r="J9" s="3"/>
    </row>
    <row r="10" spans="2:30" x14ac:dyDescent="0.25">
      <c r="B10" s="76" t="s">
        <v>32</v>
      </c>
      <c r="C10" s="76"/>
      <c r="D10" s="76"/>
      <c r="E10" s="76"/>
      <c r="F10" s="76"/>
      <c r="G10" s="76"/>
    </row>
    <row r="11" spans="2:30" x14ac:dyDescent="0.25">
      <c r="B11" s="77"/>
      <c r="C11" s="77"/>
      <c r="D11" s="77"/>
      <c r="E11" s="77"/>
      <c r="F11" s="77"/>
      <c r="G11" s="77"/>
      <c r="H11" s="78" t="s">
        <v>7</v>
      </c>
      <c r="I11" s="79"/>
      <c r="K11" s="78" t="s">
        <v>20</v>
      </c>
      <c r="L11" s="89"/>
      <c r="M11" s="89"/>
      <c r="N11" s="89"/>
      <c r="O11" s="89"/>
      <c r="P11" s="90" t="s">
        <v>13</v>
      </c>
      <c r="Q11" s="90"/>
      <c r="R11" s="90"/>
      <c r="S11" s="90"/>
      <c r="T11" s="90"/>
      <c r="U11" s="90"/>
      <c r="V11" s="11" t="s">
        <v>8</v>
      </c>
      <c r="W11" s="11" t="s">
        <v>8</v>
      </c>
    </row>
    <row r="12" spans="2:30" x14ac:dyDescent="0.25">
      <c r="B12" s="11" t="s">
        <v>0</v>
      </c>
      <c r="C12" s="11" t="s">
        <v>1</v>
      </c>
      <c r="D12" s="11" t="s">
        <v>2</v>
      </c>
      <c r="E12" s="11" t="s">
        <v>3</v>
      </c>
      <c r="F12" s="11" t="s">
        <v>4</v>
      </c>
      <c r="G12" s="12" t="s">
        <v>5</v>
      </c>
      <c r="H12" s="11" t="s">
        <v>8</v>
      </c>
      <c r="I12" s="11" t="s">
        <v>9</v>
      </c>
      <c r="J12" s="9" t="s">
        <v>10</v>
      </c>
      <c r="K12" s="11" t="s">
        <v>14</v>
      </c>
      <c r="L12" s="11" t="s">
        <v>15</v>
      </c>
      <c r="M12" s="11" t="s">
        <v>16</v>
      </c>
      <c r="N12" s="11" t="s">
        <v>17</v>
      </c>
      <c r="O12" s="11" t="s">
        <v>18</v>
      </c>
      <c r="P12" s="10" t="s">
        <v>14</v>
      </c>
      <c r="Q12" s="10" t="s">
        <v>15</v>
      </c>
      <c r="R12" s="10" t="s">
        <v>16</v>
      </c>
      <c r="S12" s="10" t="s">
        <v>17</v>
      </c>
      <c r="T12" s="10" t="s">
        <v>18</v>
      </c>
      <c r="U12" s="10" t="s">
        <v>19</v>
      </c>
      <c r="V12" s="11" t="s">
        <v>21</v>
      </c>
      <c r="W12" s="11" t="s">
        <v>53</v>
      </c>
    </row>
    <row r="13" spans="2:30" x14ac:dyDescent="0.25">
      <c r="B13" s="30"/>
      <c r="C13" s="27"/>
      <c r="D13" s="27"/>
      <c r="E13" s="27"/>
      <c r="F13" s="27"/>
      <c r="G13" s="27"/>
      <c r="H13" s="27"/>
      <c r="I13" s="23"/>
      <c r="J13" s="28" t="s">
        <v>11</v>
      </c>
      <c r="K13" s="13">
        <f>VLOOKUP(J13,$Y$15:$AD$16,2,FALSE)</f>
        <v>20</v>
      </c>
      <c r="L13" s="13">
        <f>VLOOKUP(J13,$Y$15:$AD$16,3,FALSE)</f>
        <v>50</v>
      </c>
      <c r="M13" s="13">
        <f>VLOOKUP(J13,$Y$15:$AD$16,5,FALSE)</f>
        <v>20</v>
      </c>
      <c r="N13" s="13">
        <f>VLOOKUP(J13,$Y$15:$AD$16,4,FALSE)</f>
        <v>50</v>
      </c>
      <c r="O13" s="13">
        <f>VLOOKUP(J13,$Y$15:$AD$16,6,FALSE)</f>
        <v>500</v>
      </c>
      <c r="P13" s="14">
        <f>IF(C13&gt;0,IF(C13&gt;K13,K13,C13),0)</f>
        <v>0</v>
      </c>
      <c r="Q13" s="14">
        <f>IF(D13&gt;0,IF(D13&gt;L13,L13,D13),0)</f>
        <v>0</v>
      </c>
      <c r="R13" s="14">
        <f>IF(E13&gt;0,IF(E13&gt;M13,M13,E13),0)</f>
        <v>0</v>
      </c>
      <c r="S13" s="14">
        <f t="shared" ref="S13:T13" si="0">IF(F13&gt;0,IF(F13&gt;N13,N13,F13),0)</f>
        <v>0</v>
      </c>
      <c r="T13" s="14">
        <f t="shared" si="0"/>
        <v>0</v>
      </c>
      <c r="U13" s="15">
        <f>H13</f>
        <v>0</v>
      </c>
      <c r="V13" s="16">
        <f>SUM(C13:H13)</f>
        <v>0</v>
      </c>
      <c r="W13" s="16">
        <f>SUM(P13:U13)</f>
        <v>0</v>
      </c>
      <c r="Y13" s="88" t="s">
        <v>12</v>
      </c>
      <c r="Z13" s="88"/>
      <c r="AA13" s="88"/>
      <c r="AB13" s="88"/>
      <c r="AC13" s="88"/>
      <c r="AD13" s="88"/>
    </row>
    <row r="14" spans="2:30" x14ac:dyDescent="0.25">
      <c r="B14" s="30"/>
      <c r="C14" s="27"/>
      <c r="D14" s="27"/>
      <c r="E14" s="27"/>
      <c r="F14" s="27"/>
      <c r="G14" s="27"/>
      <c r="H14" s="27"/>
      <c r="I14" s="23"/>
      <c r="J14" s="28" t="s">
        <v>11</v>
      </c>
      <c r="K14" s="13">
        <f t="shared" ref="K14:K43" si="1">VLOOKUP(J14,$Y$15:$AD$16,2,FALSE)</f>
        <v>20</v>
      </c>
      <c r="L14" s="13">
        <f t="shared" ref="L14:L43" si="2">VLOOKUP(J14,$Y$15:$AD$16,3,FALSE)</f>
        <v>50</v>
      </c>
      <c r="M14" s="13">
        <f t="shared" ref="M14:M43" si="3">VLOOKUP(J14,$Y$15:$AD$16,5,FALSE)</f>
        <v>20</v>
      </c>
      <c r="N14" s="13">
        <f t="shared" ref="N14:N43" si="4">VLOOKUP(J14,$Y$15:$AD$16,4,FALSE)</f>
        <v>50</v>
      </c>
      <c r="O14" s="13">
        <f t="shared" ref="O14:O43" si="5">VLOOKUP(J14,$Y$15:$AD$16,6,FALSE)</f>
        <v>500</v>
      </c>
      <c r="P14" s="14">
        <f t="shared" ref="P14:P43" si="6">IF(C14&gt;0,IF(C14&gt;K14,K14,C14),0)</f>
        <v>0</v>
      </c>
      <c r="Q14" s="14">
        <f t="shared" ref="Q14:Q43" si="7">IF(D14&gt;0,IF(D14&gt;L14,L14,D14),0)</f>
        <v>0</v>
      </c>
      <c r="R14" s="14">
        <f t="shared" ref="R14:R43" si="8">IF(E14&gt;0,IF(E14&gt;M14,M14,E14),0)</f>
        <v>0</v>
      </c>
      <c r="S14" s="14">
        <f t="shared" ref="S14:S43" si="9">IF(F14&gt;0,IF(F14&gt;N14,N14,F14),0)</f>
        <v>0</v>
      </c>
      <c r="T14" s="14">
        <f t="shared" ref="T14:T43" si="10">IF(G14&gt;0,IF(G14&gt;O14,O14,G14),0)</f>
        <v>0</v>
      </c>
      <c r="U14" s="15">
        <f t="shared" ref="U14:U43" si="11">H14</f>
        <v>0</v>
      </c>
      <c r="V14" s="16">
        <f t="shared" ref="V14:V43" si="12">SUM(C14:H14)</f>
        <v>0</v>
      </c>
      <c r="W14" s="16">
        <f t="shared" ref="W14:W43" si="13">SUM(P14:U14)</f>
        <v>0</v>
      </c>
      <c r="Y14" s="11" t="s">
        <v>10</v>
      </c>
      <c r="Z14" s="11" t="s">
        <v>1</v>
      </c>
      <c r="AA14" s="11" t="s">
        <v>2</v>
      </c>
      <c r="AB14" s="11" t="s">
        <v>4</v>
      </c>
      <c r="AC14" s="11" t="s">
        <v>3</v>
      </c>
      <c r="AD14" s="11" t="s">
        <v>5</v>
      </c>
    </row>
    <row r="15" spans="2:30" x14ac:dyDescent="0.25">
      <c r="B15" s="30"/>
      <c r="C15" s="27"/>
      <c r="D15" s="27"/>
      <c r="E15" s="27"/>
      <c r="F15" s="27"/>
      <c r="G15" s="27"/>
      <c r="H15" s="27"/>
      <c r="I15" s="23"/>
      <c r="J15" s="28" t="s">
        <v>11</v>
      </c>
      <c r="K15" s="13">
        <f t="shared" si="1"/>
        <v>20</v>
      </c>
      <c r="L15" s="13">
        <f t="shared" si="2"/>
        <v>50</v>
      </c>
      <c r="M15" s="13">
        <f t="shared" si="3"/>
        <v>20</v>
      </c>
      <c r="N15" s="13">
        <f t="shared" si="4"/>
        <v>50</v>
      </c>
      <c r="O15" s="13">
        <f t="shared" si="5"/>
        <v>500</v>
      </c>
      <c r="P15" s="14">
        <f t="shared" si="6"/>
        <v>0</v>
      </c>
      <c r="Q15" s="14">
        <f t="shared" si="7"/>
        <v>0</v>
      </c>
      <c r="R15" s="14">
        <f t="shared" si="8"/>
        <v>0</v>
      </c>
      <c r="S15" s="14">
        <f t="shared" si="9"/>
        <v>0</v>
      </c>
      <c r="T15" s="14">
        <f t="shared" si="10"/>
        <v>0</v>
      </c>
      <c r="U15" s="15">
        <f t="shared" si="11"/>
        <v>0</v>
      </c>
      <c r="V15" s="16">
        <f t="shared" si="12"/>
        <v>0</v>
      </c>
      <c r="W15" s="16">
        <f t="shared" si="13"/>
        <v>0</v>
      </c>
      <c r="Y15" s="31" t="s">
        <v>11</v>
      </c>
      <c r="Z15" s="32">
        <v>20</v>
      </c>
      <c r="AA15" s="32">
        <v>50</v>
      </c>
      <c r="AB15" s="32">
        <v>50</v>
      </c>
      <c r="AC15" s="32">
        <v>20</v>
      </c>
      <c r="AD15" s="32">
        <v>500</v>
      </c>
    </row>
    <row r="16" spans="2:30" x14ac:dyDescent="0.25">
      <c r="B16" s="30"/>
      <c r="C16" s="27"/>
      <c r="D16" s="27"/>
      <c r="E16" s="27"/>
      <c r="F16" s="27"/>
      <c r="G16" s="27"/>
      <c r="H16" s="27"/>
      <c r="I16" s="23"/>
      <c r="J16" s="28" t="s">
        <v>11</v>
      </c>
      <c r="K16" s="13">
        <f t="shared" si="1"/>
        <v>20</v>
      </c>
      <c r="L16" s="13">
        <f t="shared" si="2"/>
        <v>50</v>
      </c>
      <c r="M16" s="13">
        <f t="shared" si="3"/>
        <v>20</v>
      </c>
      <c r="N16" s="13">
        <f t="shared" si="4"/>
        <v>50</v>
      </c>
      <c r="O16" s="13">
        <f t="shared" si="5"/>
        <v>500</v>
      </c>
      <c r="P16" s="14">
        <f t="shared" si="6"/>
        <v>0</v>
      </c>
      <c r="Q16" s="14">
        <f t="shared" si="7"/>
        <v>0</v>
      </c>
      <c r="R16" s="14">
        <f t="shared" si="8"/>
        <v>0</v>
      </c>
      <c r="S16" s="14">
        <f t="shared" si="9"/>
        <v>0</v>
      </c>
      <c r="T16" s="14">
        <f t="shared" si="10"/>
        <v>0</v>
      </c>
      <c r="U16" s="15">
        <f t="shared" si="11"/>
        <v>0</v>
      </c>
      <c r="V16" s="16">
        <f t="shared" si="12"/>
        <v>0</v>
      </c>
      <c r="W16" s="16">
        <f t="shared" si="13"/>
        <v>0</v>
      </c>
      <c r="Y16" s="31" t="s">
        <v>6</v>
      </c>
      <c r="Z16" s="32">
        <v>20</v>
      </c>
      <c r="AA16" s="32">
        <v>50</v>
      </c>
      <c r="AB16" s="32">
        <v>50</v>
      </c>
      <c r="AC16" s="32">
        <v>15</v>
      </c>
      <c r="AD16" s="32">
        <v>700</v>
      </c>
    </row>
    <row r="17" spans="2:23" x14ac:dyDescent="0.25">
      <c r="B17" s="30"/>
      <c r="C17" s="27"/>
      <c r="D17" s="27"/>
      <c r="E17" s="27"/>
      <c r="F17" s="27"/>
      <c r="G17" s="27"/>
      <c r="H17" s="27"/>
      <c r="I17" s="23"/>
      <c r="J17" s="28" t="s">
        <v>11</v>
      </c>
      <c r="K17" s="13">
        <f t="shared" si="1"/>
        <v>20</v>
      </c>
      <c r="L17" s="13">
        <f t="shared" si="2"/>
        <v>50</v>
      </c>
      <c r="M17" s="13">
        <f t="shared" si="3"/>
        <v>20</v>
      </c>
      <c r="N17" s="13">
        <f t="shared" si="4"/>
        <v>50</v>
      </c>
      <c r="O17" s="13">
        <f t="shared" si="5"/>
        <v>500</v>
      </c>
      <c r="P17" s="14">
        <f t="shared" si="6"/>
        <v>0</v>
      </c>
      <c r="Q17" s="14">
        <f t="shared" si="7"/>
        <v>0</v>
      </c>
      <c r="R17" s="14">
        <f t="shared" si="8"/>
        <v>0</v>
      </c>
      <c r="S17" s="14">
        <f t="shared" si="9"/>
        <v>0</v>
      </c>
      <c r="T17" s="14">
        <f t="shared" si="10"/>
        <v>0</v>
      </c>
      <c r="U17" s="15">
        <f t="shared" si="11"/>
        <v>0</v>
      </c>
      <c r="V17" s="16">
        <f t="shared" si="12"/>
        <v>0</v>
      </c>
      <c r="W17" s="16">
        <f t="shared" si="13"/>
        <v>0</v>
      </c>
    </row>
    <row r="18" spans="2:23" x14ac:dyDescent="0.25">
      <c r="B18" s="30"/>
      <c r="C18" s="27"/>
      <c r="D18" s="27"/>
      <c r="E18" s="27"/>
      <c r="F18" s="27"/>
      <c r="G18" s="27"/>
      <c r="H18" s="27"/>
      <c r="I18" s="23"/>
      <c r="J18" s="28" t="s">
        <v>11</v>
      </c>
      <c r="K18" s="13">
        <f t="shared" si="1"/>
        <v>20</v>
      </c>
      <c r="L18" s="13">
        <f t="shared" si="2"/>
        <v>50</v>
      </c>
      <c r="M18" s="13">
        <f t="shared" si="3"/>
        <v>20</v>
      </c>
      <c r="N18" s="13">
        <f t="shared" si="4"/>
        <v>50</v>
      </c>
      <c r="O18" s="13">
        <f t="shared" si="5"/>
        <v>500</v>
      </c>
      <c r="P18" s="14">
        <f t="shared" si="6"/>
        <v>0</v>
      </c>
      <c r="Q18" s="14">
        <f t="shared" si="7"/>
        <v>0</v>
      </c>
      <c r="R18" s="14">
        <f t="shared" si="8"/>
        <v>0</v>
      </c>
      <c r="S18" s="14">
        <f t="shared" si="9"/>
        <v>0</v>
      </c>
      <c r="T18" s="14">
        <f t="shared" si="10"/>
        <v>0</v>
      </c>
      <c r="U18" s="15">
        <f t="shared" si="11"/>
        <v>0</v>
      </c>
      <c r="V18" s="16">
        <f t="shared" si="12"/>
        <v>0</v>
      </c>
      <c r="W18" s="16">
        <f t="shared" si="13"/>
        <v>0</v>
      </c>
    </row>
    <row r="19" spans="2:23" x14ac:dyDescent="0.25">
      <c r="B19" s="30"/>
      <c r="C19" s="27"/>
      <c r="D19" s="27"/>
      <c r="E19" s="27"/>
      <c r="F19" s="27"/>
      <c r="G19" s="27"/>
      <c r="H19" s="27"/>
      <c r="I19" s="23"/>
      <c r="J19" s="28" t="s">
        <v>11</v>
      </c>
      <c r="K19" s="13">
        <f t="shared" si="1"/>
        <v>20</v>
      </c>
      <c r="L19" s="13">
        <f t="shared" si="2"/>
        <v>50</v>
      </c>
      <c r="M19" s="13">
        <f t="shared" si="3"/>
        <v>20</v>
      </c>
      <c r="N19" s="13">
        <f t="shared" si="4"/>
        <v>50</v>
      </c>
      <c r="O19" s="13">
        <f t="shared" si="5"/>
        <v>500</v>
      </c>
      <c r="P19" s="14">
        <f t="shared" si="6"/>
        <v>0</v>
      </c>
      <c r="Q19" s="14">
        <f t="shared" si="7"/>
        <v>0</v>
      </c>
      <c r="R19" s="14">
        <f t="shared" si="8"/>
        <v>0</v>
      </c>
      <c r="S19" s="14">
        <f t="shared" si="9"/>
        <v>0</v>
      </c>
      <c r="T19" s="14">
        <f t="shared" si="10"/>
        <v>0</v>
      </c>
      <c r="U19" s="15">
        <f t="shared" si="11"/>
        <v>0</v>
      </c>
      <c r="V19" s="16">
        <f t="shared" si="12"/>
        <v>0</v>
      </c>
      <c r="W19" s="16">
        <f t="shared" si="13"/>
        <v>0</v>
      </c>
    </row>
    <row r="20" spans="2:23" x14ac:dyDescent="0.25">
      <c r="B20" s="30"/>
      <c r="C20" s="27"/>
      <c r="D20" s="27"/>
      <c r="E20" s="27"/>
      <c r="F20" s="27"/>
      <c r="G20" s="27"/>
      <c r="H20" s="27"/>
      <c r="I20" s="23"/>
      <c r="J20" s="28" t="s">
        <v>11</v>
      </c>
      <c r="K20" s="13">
        <f t="shared" si="1"/>
        <v>20</v>
      </c>
      <c r="L20" s="13">
        <f t="shared" si="2"/>
        <v>50</v>
      </c>
      <c r="M20" s="13">
        <f t="shared" si="3"/>
        <v>20</v>
      </c>
      <c r="N20" s="13">
        <f t="shared" si="4"/>
        <v>50</v>
      </c>
      <c r="O20" s="13">
        <f t="shared" si="5"/>
        <v>500</v>
      </c>
      <c r="P20" s="14">
        <f t="shared" si="6"/>
        <v>0</v>
      </c>
      <c r="Q20" s="14">
        <f t="shared" si="7"/>
        <v>0</v>
      </c>
      <c r="R20" s="14">
        <f t="shared" si="8"/>
        <v>0</v>
      </c>
      <c r="S20" s="14">
        <f t="shared" si="9"/>
        <v>0</v>
      </c>
      <c r="T20" s="14">
        <f t="shared" si="10"/>
        <v>0</v>
      </c>
      <c r="U20" s="15">
        <f t="shared" si="11"/>
        <v>0</v>
      </c>
      <c r="V20" s="16">
        <f t="shared" si="12"/>
        <v>0</v>
      </c>
      <c r="W20" s="16">
        <f t="shared" si="13"/>
        <v>0</v>
      </c>
    </row>
    <row r="21" spans="2:23" x14ac:dyDescent="0.25">
      <c r="B21" s="30"/>
      <c r="C21" s="27"/>
      <c r="D21" s="27"/>
      <c r="E21" s="27"/>
      <c r="F21" s="27"/>
      <c r="G21" s="27"/>
      <c r="H21" s="27"/>
      <c r="I21" s="23"/>
      <c r="J21" s="28" t="s">
        <v>11</v>
      </c>
      <c r="K21" s="13">
        <f t="shared" si="1"/>
        <v>20</v>
      </c>
      <c r="L21" s="13">
        <f t="shared" si="2"/>
        <v>50</v>
      </c>
      <c r="M21" s="13">
        <f t="shared" si="3"/>
        <v>20</v>
      </c>
      <c r="N21" s="13">
        <f t="shared" si="4"/>
        <v>50</v>
      </c>
      <c r="O21" s="13">
        <f t="shared" si="5"/>
        <v>500</v>
      </c>
      <c r="P21" s="14">
        <f t="shared" si="6"/>
        <v>0</v>
      </c>
      <c r="Q21" s="14">
        <f t="shared" si="7"/>
        <v>0</v>
      </c>
      <c r="R21" s="14">
        <f t="shared" si="8"/>
        <v>0</v>
      </c>
      <c r="S21" s="14">
        <f t="shared" si="9"/>
        <v>0</v>
      </c>
      <c r="T21" s="14">
        <f t="shared" si="10"/>
        <v>0</v>
      </c>
      <c r="U21" s="15">
        <f t="shared" si="11"/>
        <v>0</v>
      </c>
      <c r="V21" s="16">
        <f t="shared" si="12"/>
        <v>0</v>
      </c>
      <c r="W21" s="16">
        <f t="shared" si="13"/>
        <v>0</v>
      </c>
    </row>
    <row r="22" spans="2:23" x14ac:dyDescent="0.25">
      <c r="B22" s="30"/>
      <c r="C22" s="27"/>
      <c r="D22" s="27"/>
      <c r="E22" s="27"/>
      <c r="F22" s="27"/>
      <c r="G22" s="27"/>
      <c r="H22" s="27"/>
      <c r="I22" s="23"/>
      <c r="J22" s="28" t="s">
        <v>11</v>
      </c>
      <c r="K22" s="13">
        <f t="shared" si="1"/>
        <v>20</v>
      </c>
      <c r="L22" s="13">
        <f t="shared" si="2"/>
        <v>50</v>
      </c>
      <c r="M22" s="13">
        <f t="shared" si="3"/>
        <v>20</v>
      </c>
      <c r="N22" s="13">
        <f t="shared" si="4"/>
        <v>50</v>
      </c>
      <c r="O22" s="13">
        <f t="shared" si="5"/>
        <v>500</v>
      </c>
      <c r="P22" s="14">
        <f t="shared" si="6"/>
        <v>0</v>
      </c>
      <c r="Q22" s="14">
        <f t="shared" si="7"/>
        <v>0</v>
      </c>
      <c r="R22" s="14">
        <f t="shared" si="8"/>
        <v>0</v>
      </c>
      <c r="S22" s="14">
        <f t="shared" si="9"/>
        <v>0</v>
      </c>
      <c r="T22" s="14">
        <f t="shared" si="10"/>
        <v>0</v>
      </c>
      <c r="U22" s="15">
        <f t="shared" si="11"/>
        <v>0</v>
      </c>
      <c r="V22" s="16">
        <f t="shared" si="12"/>
        <v>0</v>
      </c>
      <c r="W22" s="16">
        <f t="shared" si="13"/>
        <v>0</v>
      </c>
    </row>
    <row r="23" spans="2:23" x14ac:dyDescent="0.25">
      <c r="B23" s="30"/>
      <c r="C23" s="27"/>
      <c r="D23" s="27"/>
      <c r="E23" s="27"/>
      <c r="F23" s="27"/>
      <c r="G23" s="27"/>
      <c r="H23" s="27"/>
      <c r="I23" s="23"/>
      <c r="J23" s="28" t="s">
        <v>11</v>
      </c>
      <c r="K23" s="13">
        <f t="shared" si="1"/>
        <v>20</v>
      </c>
      <c r="L23" s="13">
        <f t="shared" si="2"/>
        <v>50</v>
      </c>
      <c r="M23" s="13">
        <f t="shared" si="3"/>
        <v>20</v>
      </c>
      <c r="N23" s="13">
        <f t="shared" si="4"/>
        <v>50</v>
      </c>
      <c r="O23" s="13">
        <f t="shared" si="5"/>
        <v>500</v>
      </c>
      <c r="P23" s="14">
        <f t="shared" si="6"/>
        <v>0</v>
      </c>
      <c r="Q23" s="14">
        <f t="shared" si="7"/>
        <v>0</v>
      </c>
      <c r="R23" s="14">
        <f t="shared" si="8"/>
        <v>0</v>
      </c>
      <c r="S23" s="14">
        <f t="shared" si="9"/>
        <v>0</v>
      </c>
      <c r="T23" s="14">
        <f t="shared" si="10"/>
        <v>0</v>
      </c>
      <c r="U23" s="15">
        <f t="shared" si="11"/>
        <v>0</v>
      </c>
      <c r="V23" s="16">
        <f t="shared" si="12"/>
        <v>0</v>
      </c>
      <c r="W23" s="16">
        <f t="shared" si="13"/>
        <v>0</v>
      </c>
    </row>
    <row r="24" spans="2:23" x14ac:dyDescent="0.25">
      <c r="B24" s="30"/>
      <c r="C24" s="27"/>
      <c r="D24" s="27"/>
      <c r="E24" s="27"/>
      <c r="F24" s="27"/>
      <c r="G24" s="27"/>
      <c r="H24" s="27"/>
      <c r="I24" s="23"/>
      <c r="J24" s="28" t="s">
        <v>11</v>
      </c>
      <c r="K24" s="13">
        <f t="shared" si="1"/>
        <v>20</v>
      </c>
      <c r="L24" s="13">
        <f t="shared" si="2"/>
        <v>50</v>
      </c>
      <c r="M24" s="13">
        <f t="shared" si="3"/>
        <v>20</v>
      </c>
      <c r="N24" s="13">
        <f t="shared" si="4"/>
        <v>50</v>
      </c>
      <c r="O24" s="13">
        <f t="shared" si="5"/>
        <v>500</v>
      </c>
      <c r="P24" s="14">
        <f t="shared" si="6"/>
        <v>0</v>
      </c>
      <c r="Q24" s="14">
        <f t="shared" si="7"/>
        <v>0</v>
      </c>
      <c r="R24" s="14">
        <f t="shared" si="8"/>
        <v>0</v>
      </c>
      <c r="S24" s="14">
        <f t="shared" si="9"/>
        <v>0</v>
      </c>
      <c r="T24" s="14">
        <f t="shared" si="10"/>
        <v>0</v>
      </c>
      <c r="U24" s="15">
        <f t="shared" si="11"/>
        <v>0</v>
      </c>
      <c r="V24" s="16">
        <f t="shared" si="12"/>
        <v>0</v>
      </c>
      <c r="W24" s="16">
        <f t="shared" si="13"/>
        <v>0</v>
      </c>
    </row>
    <row r="25" spans="2:23" x14ac:dyDescent="0.25">
      <c r="B25" s="30"/>
      <c r="C25" s="27"/>
      <c r="D25" s="27"/>
      <c r="E25" s="27"/>
      <c r="F25" s="27"/>
      <c r="G25" s="27"/>
      <c r="H25" s="27"/>
      <c r="I25" s="23"/>
      <c r="J25" s="28" t="s">
        <v>11</v>
      </c>
      <c r="K25" s="13">
        <f t="shared" si="1"/>
        <v>20</v>
      </c>
      <c r="L25" s="13">
        <f t="shared" si="2"/>
        <v>50</v>
      </c>
      <c r="M25" s="13">
        <f t="shared" si="3"/>
        <v>20</v>
      </c>
      <c r="N25" s="13">
        <f t="shared" si="4"/>
        <v>50</v>
      </c>
      <c r="O25" s="13">
        <f t="shared" si="5"/>
        <v>500</v>
      </c>
      <c r="P25" s="14">
        <f t="shared" si="6"/>
        <v>0</v>
      </c>
      <c r="Q25" s="14">
        <f t="shared" si="7"/>
        <v>0</v>
      </c>
      <c r="R25" s="14">
        <f t="shared" si="8"/>
        <v>0</v>
      </c>
      <c r="S25" s="14">
        <f t="shared" si="9"/>
        <v>0</v>
      </c>
      <c r="T25" s="14">
        <f t="shared" si="10"/>
        <v>0</v>
      </c>
      <c r="U25" s="15">
        <f t="shared" si="11"/>
        <v>0</v>
      </c>
      <c r="V25" s="16">
        <f t="shared" si="12"/>
        <v>0</v>
      </c>
      <c r="W25" s="16">
        <f t="shared" si="13"/>
        <v>0</v>
      </c>
    </row>
    <row r="26" spans="2:23" x14ac:dyDescent="0.25">
      <c r="B26" s="30"/>
      <c r="C26" s="27"/>
      <c r="D26" s="27"/>
      <c r="E26" s="27"/>
      <c r="F26" s="27"/>
      <c r="G26" s="27"/>
      <c r="H26" s="27"/>
      <c r="I26" s="23"/>
      <c r="J26" s="28" t="s">
        <v>11</v>
      </c>
      <c r="K26" s="13">
        <f t="shared" si="1"/>
        <v>20</v>
      </c>
      <c r="L26" s="13">
        <f t="shared" si="2"/>
        <v>50</v>
      </c>
      <c r="M26" s="13">
        <f t="shared" si="3"/>
        <v>20</v>
      </c>
      <c r="N26" s="13">
        <f t="shared" si="4"/>
        <v>50</v>
      </c>
      <c r="O26" s="13">
        <f t="shared" si="5"/>
        <v>500</v>
      </c>
      <c r="P26" s="14">
        <f t="shared" si="6"/>
        <v>0</v>
      </c>
      <c r="Q26" s="14">
        <f t="shared" si="7"/>
        <v>0</v>
      </c>
      <c r="R26" s="14">
        <f t="shared" si="8"/>
        <v>0</v>
      </c>
      <c r="S26" s="14">
        <f t="shared" si="9"/>
        <v>0</v>
      </c>
      <c r="T26" s="14">
        <f t="shared" si="10"/>
        <v>0</v>
      </c>
      <c r="U26" s="15">
        <f t="shared" si="11"/>
        <v>0</v>
      </c>
      <c r="V26" s="16">
        <f t="shared" si="12"/>
        <v>0</v>
      </c>
      <c r="W26" s="16">
        <f t="shared" si="13"/>
        <v>0</v>
      </c>
    </row>
    <row r="27" spans="2:23" x14ac:dyDescent="0.25">
      <c r="B27" s="30"/>
      <c r="C27" s="27"/>
      <c r="D27" s="27"/>
      <c r="E27" s="27"/>
      <c r="F27" s="27"/>
      <c r="G27" s="27"/>
      <c r="H27" s="27"/>
      <c r="I27" s="23"/>
      <c r="J27" s="28" t="s">
        <v>11</v>
      </c>
      <c r="K27" s="13">
        <f t="shared" si="1"/>
        <v>20</v>
      </c>
      <c r="L27" s="13">
        <f t="shared" si="2"/>
        <v>50</v>
      </c>
      <c r="M27" s="13">
        <f t="shared" si="3"/>
        <v>20</v>
      </c>
      <c r="N27" s="13">
        <f t="shared" si="4"/>
        <v>50</v>
      </c>
      <c r="O27" s="13">
        <f t="shared" si="5"/>
        <v>500</v>
      </c>
      <c r="P27" s="14">
        <f t="shared" si="6"/>
        <v>0</v>
      </c>
      <c r="Q27" s="14">
        <f t="shared" si="7"/>
        <v>0</v>
      </c>
      <c r="R27" s="14">
        <f t="shared" si="8"/>
        <v>0</v>
      </c>
      <c r="S27" s="14">
        <f t="shared" si="9"/>
        <v>0</v>
      </c>
      <c r="T27" s="14">
        <f t="shared" si="10"/>
        <v>0</v>
      </c>
      <c r="U27" s="15">
        <f t="shared" si="11"/>
        <v>0</v>
      </c>
      <c r="V27" s="16">
        <f t="shared" si="12"/>
        <v>0</v>
      </c>
      <c r="W27" s="16">
        <f t="shared" si="13"/>
        <v>0</v>
      </c>
    </row>
    <row r="28" spans="2:23" x14ac:dyDescent="0.25">
      <c r="B28" s="30"/>
      <c r="C28" s="27"/>
      <c r="D28" s="27"/>
      <c r="E28" s="27"/>
      <c r="F28" s="27"/>
      <c r="G28" s="27"/>
      <c r="H28" s="27"/>
      <c r="I28" s="23"/>
      <c r="J28" s="28" t="s">
        <v>11</v>
      </c>
      <c r="K28" s="13">
        <f t="shared" si="1"/>
        <v>20</v>
      </c>
      <c r="L28" s="13">
        <f t="shared" si="2"/>
        <v>50</v>
      </c>
      <c r="M28" s="13">
        <f t="shared" si="3"/>
        <v>20</v>
      </c>
      <c r="N28" s="13">
        <f t="shared" si="4"/>
        <v>50</v>
      </c>
      <c r="O28" s="13">
        <f t="shared" si="5"/>
        <v>500</v>
      </c>
      <c r="P28" s="14">
        <f t="shared" si="6"/>
        <v>0</v>
      </c>
      <c r="Q28" s="14">
        <f t="shared" si="7"/>
        <v>0</v>
      </c>
      <c r="R28" s="14">
        <f t="shared" si="8"/>
        <v>0</v>
      </c>
      <c r="S28" s="14">
        <f t="shared" si="9"/>
        <v>0</v>
      </c>
      <c r="T28" s="14">
        <f t="shared" si="10"/>
        <v>0</v>
      </c>
      <c r="U28" s="15">
        <f t="shared" si="11"/>
        <v>0</v>
      </c>
      <c r="V28" s="16">
        <f t="shared" si="12"/>
        <v>0</v>
      </c>
      <c r="W28" s="16">
        <f t="shared" si="13"/>
        <v>0</v>
      </c>
    </row>
    <row r="29" spans="2:23" x14ac:dyDescent="0.25">
      <c r="B29" s="30"/>
      <c r="C29" s="27"/>
      <c r="D29" s="27"/>
      <c r="E29" s="27"/>
      <c r="F29" s="27"/>
      <c r="G29" s="27"/>
      <c r="H29" s="27"/>
      <c r="I29" s="23"/>
      <c r="J29" s="28" t="s">
        <v>11</v>
      </c>
      <c r="K29" s="13">
        <f t="shared" si="1"/>
        <v>20</v>
      </c>
      <c r="L29" s="13">
        <f t="shared" si="2"/>
        <v>50</v>
      </c>
      <c r="M29" s="13">
        <f t="shared" si="3"/>
        <v>20</v>
      </c>
      <c r="N29" s="13">
        <f t="shared" si="4"/>
        <v>50</v>
      </c>
      <c r="O29" s="13">
        <f t="shared" si="5"/>
        <v>500</v>
      </c>
      <c r="P29" s="14">
        <f t="shared" si="6"/>
        <v>0</v>
      </c>
      <c r="Q29" s="14">
        <f t="shared" si="7"/>
        <v>0</v>
      </c>
      <c r="R29" s="14">
        <f t="shared" si="8"/>
        <v>0</v>
      </c>
      <c r="S29" s="14">
        <f t="shared" si="9"/>
        <v>0</v>
      </c>
      <c r="T29" s="14">
        <f t="shared" si="10"/>
        <v>0</v>
      </c>
      <c r="U29" s="15">
        <f t="shared" si="11"/>
        <v>0</v>
      </c>
      <c r="V29" s="16">
        <f t="shared" si="12"/>
        <v>0</v>
      </c>
      <c r="W29" s="16">
        <f t="shared" si="13"/>
        <v>0</v>
      </c>
    </row>
    <row r="30" spans="2:23" x14ac:dyDescent="0.25">
      <c r="B30" s="30"/>
      <c r="C30" s="27"/>
      <c r="D30" s="27"/>
      <c r="E30" s="27"/>
      <c r="F30" s="27"/>
      <c r="G30" s="27"/>
      <c r="H30" s="27"/>
      <c r="I30" s="23"/>
      <c r="J30" s="28" t="s">
        <v>11</v>
      </c>
      <c r="K30" s="13">
        <f t="shared" si="1"/>
        <v>20</v>
      </c>
      <c r="L30" s="13">
        <f t="shared" si="2"/>
        <v>50</v>
      </c>
      <c r="M30" s="13">
        <f t="shared" si="3"/>
        <v>20</v>
      </c>
      <c r="N30" s="13">
        <f t="shared" si="4"/>
        <v>50</v>
      </c>
      <c r="O30" s="13">
        <f t="shared" si="5"/>
        <v>500</v>
      </c>
      <c r="P30" s="14">
        <f t="shared" si="6"/>
        <v>0</v>
      </c>
      <c r="Q30" s="14">
        <f t="shared" si="7"/>
        <v>0</v>
      </c>
      <c r="R30" s="14">
        <f t="shared" si="8"/>
        <v>0</v>
      </c>
      <c r="S30" s="14">
        <f t="shared" si="9"/>
        <v>0</v>
      </c>
      <c r="T30" s="14">
        <f t="shared" si="10"/>
        <v>0</v>
      </c>
      <c r="U30" s="15">
        <f t="shared" si="11"/>
        <v>0</v>
      </c>
      <c r="V30" s="16">
        <f t="shared" si="12"/>
        <v>0</v>
      </c>
      <c r="W30" s="16">
        <f t="shared" si="13"/>
        <v>0</v>
      </c>
    </row>
    <row r="31" spans="2:23" x14ac:dyDescent="0.25">
      <c r="B31" s="30"/>
      <c r="C31" s="27"/>
      <c r="D31" s="27"/>
      <c r="E31" s="27"/>
      <c r="F31" s="27"/>
      <c r="G31" s="27"/>
      <c r="H31" s="27"/>
      <c r="I31" s="23"/>
      <c r="J31" s="28" t="s">
        <v>11</v>
      </c>
      <c r="K31" s="13">
        <f t="shared" si="1"/>
        <v>20</v>
      </c>
      <c r="L31" s="13">
        <f t="shared" si="2"/>
        <v>50</v>
      </c>
      <c r="M31" s="13">
        <f t="shared" si="3"/>
        <v>20</v>
      </c>
      <c r="N31" s="13">
        <f t="shared" si="4"/>
        <v>50</v>
      </c>
      <c r="O31" s="13">
        <f t="shared" si="5"/>
        <v>500</v>
      </c>
      <c r="P31" s="14">
        <f t="shared" si="6"/>
        <v>0</v>
      </c>
      <c r="Q31" s="14">
        <f t="shared" si="7"/>
        <v>0</v>
      </c>
      <c r="R31" s="14">
        <f t="shared" si="8"/>
        <v>0</v>
      </c>
      <c r="S31" s="14">
        <f t="shared" si="9"/>
        <v>0</v>
      </c>
      <c r="T31" s="14">
        <f t="shared" si="10"/>
        <v>0</v>
      </c>
      <c r="U31" s="15">
        <f t="shared" si="11"/>
        <v>0</v>
      </c>
      <c r="V31" s="16">
        <f t="shared" si="12"/>
        <v>0</v>
      </c>
      <c r="W31" s="16">
        <f t="shared" si="13"/>
        <v>0</v>
      </c>
    </row>
    <row r="32" spans="2:23" x14ac:dyDescent="0.25">
      <c r="B32" s="30"/>
      <c r="C32" s="27"/>
      <c r="D32" s="27"/>
      <c r="E32" s="27"/>
      <c r="F32" s="27"/>
      <c r="G32" s="27"/>
      <c r="H32" s="27"/>
      <c r="I32" s="23"/>
      <c r="J32" s="28" t="s">
        <v>11</v>
      </c>
      <c r="K32" s="13">
        <f t="shared" si="1"/>
        <v>20</v>
      </c>
      <c r="L32" s="13">
        <f t="shared" si="2"/>
        <v>50</v>
      </c>
      <c r="M32" s="13">
        <f t="shared" si="3"/>
        <v>20</v>
      </c>
      <c r="N32" s="13">
        <f t="shared" si="4"/>
        <v>50</v>
      </c>
      <c r="O32" s="13">
        <f t="shared" si="5"/>
        <v>500</v>
      </c>
      <c r="P32" s="14">
        <f t="shared" si="6"/>
        <v>0</v>
      </c>
      <c r="Q32" s="14">
        <f t="shared" si="7"/>
        <v>0</v>
      </c>
      <c r="R32" s="14">
        <f t="shared" si="8"/>
        <v>0</v>
      </c>
      <c r="S32" s="14">
        <f t="shared" si="9"/>
        <v>0</v>
      </c>
      <c r="T32" s="14">
        <f t="shared" si="10"/>
        <v>0</v>
      </c>
      <c r="U32" s="15">
        <f t="shared" si="11"/>
        <v>0</v>
      </c>
      <c r="V32" s="16">
        <f t="shared" si="12"/>
        <v>0</v>
      </c>
      <c r="W32" s="16">
        <f t="shared" si="13"/>
        <v>0</v>
      </c>
    </row>
    <row r="33" spans="2:25" x14ac:dyDescent="0.25">
      <c r="B33" s="30"/>
      <c r="C33" s="27"/>
      <c r="D33" s="27"/>
      <c r="E33" s="27"/>
      <c r="F33" s="27"/>
      <c r="G33" s="27"/>
      <c r="H33" s="27"/>
      <c r="I33" s="23"/>
      <c r="J33" s="28" t="s">
        <v>11</v>
      </c>
      <c r="K33" s="13">
        <f t="shared" si="1"/>
        <v>20</v>
      </c>
      <c r="L33" s="13">
        <f t="shared" si="2"/>
        <v>50</v>
      </c>
      <c r="M33" s="13">
        <f t="shared" si="3"/>
        <v>20</v>
      </c>
      <c r="N33" s="13">
        <f t="shared" si="4"/>
        <v>50</v>
      </c>
      <c r="O33" s="13">
        <f t="shared" si="5"/>
        <v>500</v>
      </c>
      <c r="P33" s="14">
        <f t="shared" si="6"/>
        <v>0</v>
      </c>
      <c r="Q33" s="14">
        <f t="shared" si="7"/>
        <v>0</v>
      </c>
      <c r="R33" s="14">
        <f t="shared" si="8"/>
        <v>0</v>
      </c>
      <c r="S33" s="14">
        <f t="shared" si="9"/>
        <v>0</v>
      </c>
      <c r="T33" s="14">
        <f t="shared" si="10"/>
        <v>0</v>
      </c>
      <c r="U33" s="15">
        <f t="shared" si="11"/>
        <v>0</v>
      </c>
      <c r="V33" s="16">
        <f t="shared" si="12"/>
        <v>0</v>
      </c>
      <c r="W33" s="16">
        <f t="shared" si="13"/>
        <v>0</v>
      </c>
    </row>
    <row r="34" spans="2:25" x14ac:dyDescent="0.25">
      <c r="B34" s="30"/>
      <c r="C34" s="27"/>
      <c r="D34" s="27"/>
      <c r="E34" s="27"/>
      <c r="F34" s="27"/>
      <c r="G34" s="27"/>
      <c r="H34" s="27"/>
      <c r="I34" s="23"/>
      <c r="J34" s="28" t="s">
        <v>11</v>
      </c>
      <c r="K34" s="13">
        <f t="shared" si="1"/>
        <v>20</v>
      </c>
      <c r="L34" s="13">
        <f t="shared" si="2"/>
        <v>50</v>
      </c>
      <c r="M34" s="13">
        <f t="shared" si="3"/>
        <v>20</v>
      </c>
      <c r="N34" s="13">
        <f t="shared" si="4"/>
        <v>50</v>
      </c>
      <c r="O34" s="13">
        <f t="shared" si="5"/>
        <v>500</v>
      </c>
      <c r="P34" s="14">
        <f t="shared" si="6"/>
        <v>0</v>
      </c>
      <c r="Q34" s="14">
        <f t="shared" si="7"/>
        <v>0</v>
      </c>
      <c r="R34" s="14">
        <f t="shared" si="8"/>
        <v>0</v>
      </c>
      <c r="S34" s="14">
        <f t="shared" si="9"/>
        <v>0</v>
      </c>
      <c r="T34" s="14">
        <f t="shared" si="10"/>
        <v>0</v>
      </c>
      <c r="U34" s="15">
        <f t="shared" si="11"/>
        <v>0</v>
      </c>
      <c r="V34" s="16">
        <f t="shared" si="12"/>
        <v>0</v>
      </c>
      <c r="W34" s="16">
        <f t="shared" si="13"/>
        <v>0</v>
      </c>
    </row>
    <row r="35" spans="2:25" x14ac:dyDescent="0.25">
      <c r="B35" s="30"/>
      <c r="C35" s="27"/>
      <c r="D35" s="27"/>
      <c r="E35" s="27"/>
      <c r="F35" s="27"/>
      <c r="G35" s="27"/>
      <c r="H35" s="27"/>
      <c r="I35" s="23"/>
      <c r="J35" s="28" t="s">
        <v>11</v>
      </c>
      <c r="K35" s="13">
        <f t="shared" si="1"/>
        <v>20</v>
      </c>
      <c r="L35" s="13">
        <f t="shared" si="2"/>
        <v>50</v>
      </c>
      <c r="M35" s="13">
        <f t="shared" si="3"/>
        <v>20</v>
      </c>
      <c r="N35" s="13">
        <f t="shared" si="4"/>
        <v>50</v>
      </c>
      <c r="O35" s="13">
        <f t="shared" si="5"/>
        <v>500</v>
      </c>
      <c r="P35" s="14">
        <f t="shared" si="6"/>
        <v>0</v>
      </c>
      <c r="Q35" s="14">
        <f t="shared" si="7"/>
        <v>0</v>
      </c>
      <c r="R35" s="14">
        <f t="shared" si="8"/>
        <v>0</v>
      </c>
      <c r="S35" s="14">
        <f t="shared" si="9"/>
        <v>0</v>
      </c>
      <c r="T35" s="14">
        <f t="shared" si="10"/>
        <v>0</v>
      </c>
      <c r="U35" s="15">
        <f t="shared" si="11"/>
        <v>0</v>
      </c>
      <c r="V35" s="16">
        <f t="shared" si="12"/>
        <v>0</v>
      </c>
      <c r="W35" s="16">
        <f t="shared" si="13"/>
        <v>0</v>
      </c>
    </row>
    <row r="36" spans="2:25" x14ac:dyDescent="0.25">
      <c r="B36" s="30"/>
      <c r="C36" s="27"/>
      <c r="D36" s="27"/>
      <c r="E36" s="27"/>
      <c r="F36" s="27"/>
      <c r="G36" s="27"/>
      <c r="H36" s="27"/>
      <c r="I36" s="23"/>
      <c r="J36" s="28" t="s">
        <v>11</v>
      </c>
      <c r="K36" s="13">
        <f t="shared" si="1"/>
        <v>20</v>
      </c>
      <c r="L36" s="13">
        <f t="shared" si="2"/>
        <v>50</v>
      </c>
      <c r="M36" s="13">
        <f t="shared" si="3"/>
        <v>20</v>
      </c>
      <c r="N36" s="13">
        <f t="shared" si="4"/>
        <v>50</v>
      </c>
      <c r="O36" s="13">
        <f t="shared" si="5"/>
        <v>500</v>
      </c>
      <c r="P36" s="14">
        <f t="shared" si="6"/>
        <v>0</v>
      </c>
      <c r="Q36" s="14">
        <f t="shared" si="7"/>
        <v>0</v>
      </c>
      <c r="R36" s="14">
        <f t="shared" si="8"/>
        <v>0</v>
      </c>
      <c r="S36" s="14">
        <f t="shared" si="9"/>
        <v>0</v>
      </c>
      <c r="T36" s="14">
        <f t="shared" si="10"/>
        <v>0</v>
      </c>
      <c r="U36" s="15">
        <f t="shared" si="11"/>
        <v>0</v>
      </c>
      <c r="V36" s="16">
        <f t="shared" si="12"/>
        <v>0</v>
      </c>
      <c r="W36" s="16">
        <f t="shared" si="13"/>
        <v>0</v>
      </c>
    </row>
    <row r="37" spans="2:25" x14ac:dyDescent="0.25">
      <c r="B37" s="30"/>
      <c r="C37" s="27"/>
      <c r="D37" s="27"/>
      <c r="E37" s="27"/>
      <c r="F37" s="27"/>
      <c r="G37" s="27"/>
      <c r="H37" s="27"/>
      <c r="I37" s="23"/>
      <c r="J37" s="28" t="s">
        <v>11</v>
      </c>
      <c r="K37" s="13">
        <f t="shared" si="1"/>
        <v>20</v>
      </c>
      <c r="L37" s="13">
        <f t="shared" si="2"/>
        <v>50</v>
      </c>
      <c r="M37" s="13">
        <f t="shared" si="3"/>
        <v>20</v>
      </c>
      <c r="N37" s="13">
        <f t="shared" si="4"/>
        <v>50</v>
      </c>
      <c r="O37" s="13">
        <f t="shared" si="5"/>
        <v>500</v>
      </c>
      <c r="P37" s="14">
        <f t="shared" si="6"/>
        <v>0</v>
      </c>
      <c r="Q37" s="14">
        <f t="shared" si="7"/>
        <v>0</v>
      </c>
      <c r="R37" s="14">
        <f t="shared" si="8"/>
        <v>0</v>
      </c>
      <c r="S37" s="14">
        <f t="shared" si="9"/>
        <v>0</v>
      </c>
      <c r="T37" s="14">
        <f t="shared" si="10"/>
        <v>0</v>
      </c>
      <c r="U37" s="15">
        <f t="shared" si="11"/>
        <v>0</v>
      </c>
      <c r="V37" s="16">
        <f t="shared" si="12"/>
        <v>0</v>
      </c>
      <c r="W37" s="16">
        <f t="shared" si="13"/>
        <v>0</v>
      </c>
    </row>
    <row r="38" spans="2:25" x14ac:dyDescent="0.25">
      <c r="B38" s="30"/>
      <c r="C38" s="27"/>
      <c r="D38" s="27"/>
      <c r="E38" s="27"/>
      <c r="F38" s="27"/>
      <c r="G38" s="27"/>
      <c r="H38" s="27"/>
      <c r="I38" s="23"/>
      <c r="J38" s="28" t="s">
        <v>11</v>
      </c>
      <c r="K38" s="13">
        <f t="shared" si="1"/>
        <v>20</v>
      </c>
      <c r="L38" s="13">
        <f t="shared" si="2"/>
        <v>50</v>
      </c>
      <c r="M38" s="13">
        <f t="shared" si="3"/>
        <v>20</v>
      </c>
      <c r="N38" s="13">
        <f t="shared" si="4"/>
        <v>50</v>
      </c>
      <c r="O38" s="13">
        <f t="shared" si="5"/>
        <v>500</v>
      </c>
      <c r="P38" s="14">
        <f t="shared" si="6"/>
        <v>0</v>
      </c>
      <c r="Q38" s="14">
        <f t="shared" si="7"/>
        <v>0</v>
      </c>
      <c r="R38" s="14">
        <f t="shared" si="8"/>
        <v>0</v>
      </c>
      <c r="S38" s="14">
        <f t="shared" si="9"/>
        <v>0</v>
      </c>
      <c r="T38" s="14">
        <f t="shared" si="10"/>
        <v>0</v>
      </c>
      <c r="U38" s="15">
        <f t="shared" si="11"/>
        <v>0</v>
      </c>
      <c r="V38" s="16">
        <f t="shared" si="12"/>
        <v>0</v>
      </c>
      <c r="W38" s="16">
        <f t="shared" si="13"/>
        <v>0</v>
      </c>
    </row>
    <row r="39" spans="2:25" x14ac:dyDescent="0.25">
      <c r="B39" s="30"/>
      <c r="C39" s="27"/>
      <c r="D39" s="27"/>
      <c r="E39" s="27"/>
      <c r="F39" s="27"/>
      <c r="G39" s="27"/>
      <c r="H39" s="27"/>
      <c r="I39" s="23"/>
      <c r="J39" s="28" t="s">
        <v>11</v>
      </c>
      <c r="K39" s="13">
        <f t="shared" si="1"/>
        <v>20</v>
      </c>
      <c r="L39" s="13">
        <f t="shared" si="2"/>
        <v>50</v>
      </c>
      <c r="M39" s="13">
        <f t="shared" si="3"/>
        <v>20</v>
      </c>
      <c r="N39" s="13">
        <f t="shared" si="4"/>
        <v>50</v>
      </c>
      <c r="O39" s="13">
        <f t="shared" si="5"/>
        <v>500</v>
      </c>
      <c r="P39" s="14">
        <f t="shared" si="6"/>
        <v>0</v>
      </c>
      <c r="Q39" s="14">
        <f t="shared" si="7"/>
        <v>0</v>
      </c>
      <c r="R39" s="14">
        <f t="shared" si="8"/>
        <v>0</v>
      </c>
      <c r="S39" s="14">
        <f t="shared" si="9"/>
        <v>0</v>
      </c>
      <c r="T39" s="14">
        <f t="shared" si="10"/>
        <v>0</v>
      </c>
      <c r="U39" s="15">
        <f t="shared" si="11"/>
        <v>0</v>
      </c>
      <c r="V39" s="16">
        <f t="shared" si="12"/>
        <v>0</v>
      </c>
      <c r="W39" s="16">
        <f t="shared" si="13"/>
        <v>0</v>
      </c>
    </row>
    <row r="40" spans="2:25" x14ac:dyDescent="0.25">
      <c r="B40" s="30"/>
      <c r="C40" s="27"/>
      <c r="D40" s="27"/>
      <c r="E40" s="27"/>
      <c r="F40" s="27"/>
      <c r="G40" s="27"/>
      <c r="H40" s="27"/>
      <c r="I40" s="23"/>
      <c r="J40" s="28" t="s">
        <v>11</v>
      </c>
      <c r="K40" s="13">
        <f t="shared" si="1"/>
        <v>20</v>
      </c>
      <c r="L40" s="13">
        <f t="shared" si="2"/>
        <v>50</v>
      </c>
      <c r="M40" s="13">
        <f t="shared" si="3"/>
        <v>20</v>
      </c>
      <c r="N40" s="13">
        <f t="shared" si="4"/>
        <v>50</v>
      </c>
      <c r="O40" s="13">
        <f t="shared" si="5"/>
        <v>500</v>
      </c>
      <c r="P40" s="14">
        <f t="shared" si="6"/>
        <v>0</v>
      </c>
      <c r="Q40" s="14">
        <f t="shared" si="7"/>
        <v>0</v>
      </c>
      <c r="R40" s="14">
        <f t="shared" si="8"/>
        <v>0</v>
      </c>
      <c r="S40" s="14">
        <f t="shared" si="9"/>
        <v>0</v>
      </c>
      <c r="T40" s="14">
        <f t="shared" si="10"/>
        <v>0</v>
      </c>
      <c r="U40" s="15">
        <f t="shared" si="11"/>
        <v>0</v>
      </c>
      <c r="V40" s="16">
        <f t="shared" si="12"/>
        <v>0</v>
      </c>
      <c r="W40" s="16">
        <f t="shared" si="13"/>
        <v>0</v>
      </c>
    </row>
    <row r="41" spans="2:25" x14ac:dyDescent="0.25">
      <c r="B41" s="30"/>
      <c r="C41" s="27"/>
      <c r="D41" s="27"/>
      <c r="E41" s="27"/>
      <c r="F41" s="27"/>
      <c r="G41" s="27"/>
      <c r="H41" s="27"/>
      <c r="I41" s="23"/>
      <c r="J41" s="28" t="s">
        <v>11</v>
      </c>
      <c r="K41" s="13">
        <f t="shared" si="1"/>
        <v>20</v>
      </c>
      <c r="L41" s="13">
        <f t="shared" si="2"/>
        <v>50</v>
      </c>
      <c r="M41" s="13">
        <f t="shared" si="3"/>
        <v>20</v>
      </c>
      <c r="N41" s="13">
        <f t="shared" si="4"/>
        <v>50</v>
      </c>
      <c r="O41" s="13">
        <f t="shared" si="5"/>
        <v>500</v>
      </c>
      <c r="P41" s="14">
        <f t="shared" si="6"/>
        <v>0</v>
      </c>
      <c r="Q41" s="14">
        <f t="shared" si="7"/>
        <v>0</v>
      </c>
      <c r="R41" s="14">
        <f t="shared" si="8"/>
        <v>0</v>
      </c>
      <c r="S41" s="14">
        <f t="shared" si="9"/>
        <v>0</v>
      </c>
      <c r="T41" s="14">
        <f t="shared" si="10"/>
        <v>0</v>
      </c>
      <c r="U41" s="15">
        <f t="shared" si="11"/>
        <v>0</v>
      </c>
      <c r="V41" s="16">
        <f t="shared" si="12"/>
        <v>0</v>
      </c>
      <c r="W41" s="16">
        <f t="shared" si="13"/>
        <v>0</v>
      </c>
    </row>
    <row r="42" spans="2:25" x14ac:dyDescent="0.25">
      <c r="B42" s="30"/>
      <c r="C42" s="27"/>
      <c r="D42" s="27"/>
      <c r="E42" s="27"/>
      <c r="F42" s="27"/>
      <c r="G42" s="27"/>
      <c r="H42" s="27"/>
      <c r="I42" s="23"/>
      <c r="J42" s="28" t="s">
        <v>11</v>
      </c>
      <c r="K42" s="13">
        <f t="shared" si="1"/>
        <v>20</v>
      </c>
      <c r="L42" s="13">
        <f t="shared" si="2"/>
        <v>50</v>
      </c>
      <c r="M42" s="13">
        <f t="shared" si="3"/>
        <v>20</v>
      </c>
      <c r="N42" s="13">
        <f t="shared" si="4"/>
        <v>50</v>
      </c>
      <c r="O42" s="13">
        <f t="shared" si="5"/>
        <v>500</v>
      </c>
      <c r="P42" s="14">
        <f t="shared" si="6"/>
        <v>0</v>
      </c>
      <c r="Q42" s="14">
        <f t="shared" si="7"/>
        <v>0</v>
      </c>
      <c r="R42" s="14">
        <f t="shared" si="8"/>
        <v>0</v>
      </c>
      <c r="S42" s="14">
        <f t="shared" si="9"/>
        <v>0</v>
      </c>
      <c r="T42" s="14">
        <f t="shared" si="10"/>
        <v>0</v>
      </c>
      <c r="U42" s="15">
        <f t="shared" si="11"/>
        <v>0</v>
      </c>
      <c r="V42" s="16">
        <f t="shared" si="12"/>
        <v>0</v>
      </c>
      <c r="W42" s="16">
        <f t="shared" si="13"/>
        <v>0</v>
      </c>
    </row>
    <row r="43" spans="2:25" x14ac:dyDescent="0.25">
      <c r="B43" s="30"/>
      <c r="C43" s="27"/>
      <c r="D43" s="27"/>
      <c r="E43" s="27"/>
      <c r="F43" s="27"/>
      <c r="G43" s="27"/>
      <c r="H43" s="27"/>
      <c r="I43" s="23"/>
      <c r="J43" s="28" t="s">
        <v>11</v>
      </c>
      <c r="K43" s="13">
        <f t="shared" si="1"/>
        <v>20</v>
      </c>
      <c r="L43" s="13">
        <f t="shared" si="2"/>
        <v>50</v>
      </c>
      <c r="M43" s="13">
        <f t="shared" si="3"/>
        <v>20</v>
      </c>
      <c r="N43" s="13">
        <f t="shared" si="4"/>
        <v>50</v>
      </c>
      <c r="O43" s="13">
        <f t="shared" si="5"/>
        <v>500</v>
      </c>
      <c r="P43" s="14">
        <f t="shared" si="6"/>
        <v>0</v>
      </c>
      <c r="Q43" s="14">
        <f t="shared" si="7"/>
        <v>0</v>
      </c>
      <c r="R43" s="14">
        <f t="shared" si="8"/>
        <v>0</v>
      </c>
      <c r="S43" s="14">
        <f t="shared" si="9"/>
        <v>0</v>
      </c>
      <c r="T43" s="14">
        <f t="shared" si="10"/>
        <v>0</v>
      </c>
      <c r="U43" s="15">
        <f t="shared" si="11"/>
        <v>0</v>
      </c>
      <c r="V43" s="16">
        <f t="shared" si="12"/>
        <v>0</v>
      </c>
      <c r="W43" s="16">
        <f t="shared" si="13"/>
        <v>0</v>
      </c>
    </row>
    <row r="44" spans="2:25" x14ac:dyDescent="0.25">
      <c r="B44" s="91" t="s">
        <v>77</v>
      </c>
      <c r="C44" s="91"/>
      <c r="D44" s="91"/>
      <c r="P44" s="46">
        <f>SUM(P13:P43)</f>
        <v>0</v>
      </c>
      <c r="Q44" s="46">
        <f t="shared" ref="Q44:U44" si="14">SUM(Q13:Q43)</f>
        <v>0</v>
      </c>
      <c r="R44" s="46">
        <f t="shared" si="14"/>
        <v>0</v>
      </c>
      <c r="S44" s="46">
        <f t="shared" si="14"/>
        <v>0</v>
      </c>
      <c r="T44" s="46">
        <f t="shared" si="14"/>
        <v>0</v>
      </c>
      <c r="U44" s="46">
        <f t="shared" si="14"/>
        <v>0</v>
      </c>
      <c r="V44" s="17">
        <f>SUM(V13:V43)</f>
        <v>0</v>
      </c>
      <c r="W44" s="18">
        <f>SUM(W13:W43)</f>
        <v>0</v>
      </c>
    </row>
    <row r="45" spans="2:25" ht="15.75" x14ac:dyDescent="0.25">
      <c r="B45" s="41" t="s">
        <v>48</v>
      </c>
      <c r="C45" s="80">
        <f>P44+Q44+R44+S44</f>
        <v>0</v>
      </c>
      <c r="D45" s="81"/>
      <c r="I45" s="74" t="s">
        <v>33</v>
      </c>
      <c r="J45" s="74"/>
      <c r="K45" s="74"/>
      <c r="L45" s="74"/>
      <c r="M45" s="74"/>
      <c r="N45" s="74"/>
      <c r="O45" s="74"/>
      <c r="P45" s="74"/>
      <c r="Q45" s="74"/>
      <c r="R45" s="74"/>
      <c r="S45" s="74"/>
      <c r="T45" s="74"/>
      <c r="U45" s="74"/>
      <c r="V45" s="74"/>
      <c r="W45" s="29">
        <v>0</v>
      </c>
      <c r="Y45" s="19" t="s">
        <v>40</v>
      </c>
    </row>
    <row r="46" spans="2:25" ht="15.75" x14ac:dyDescent="0.25">
      <c r="B46" s="41" t="s">
        <v>5</v>
      </c>
      <c r="C46" s="80">
        <f>T44</f>
        <v>0</v>
      </c>
      <c r="D46" s="81"/>
      <c r="I46" s="74" t="s">
        <v>34</v>
      </c>
      <c r="J46" s="74"/>
      <c r="K46" s="74"/>
      <c r="L46" s="74"/>
      <c r="M46" s="74"/>
      <c r="N46" s="74"/>
      <c r="O46" s="74"/>
      <c r="P46" s="74"/>
      <c r="Q46" s="74"/>
      <c r="R46" s="74"/>
      <c r="S46" s="74"/>
      <c r="T46" s="74"/>
      <c r="U46" s="74"/>
      <c r="V46" s="74"/>
      <c r="W46" s="20">
        <f>W45-W44</f>
        <v>0</v>
      </c>
    </row>
    <row r="47" spans="2:25" x14ac:dyDescent="0.25">
      <c r="B47" s="41" t="s">
        <v>6</v>
      </c>
      <c r="C47" s="80">
        <f>U44</f>
        <v>0</v>
      </c>
      <c r="D47" s="81"/>
    </row>
    <row r="48" spans="2:25" x14ac:dyDescent="0.25">
      <c r="C48" s="80">
        <f>SUM(C45:D47)</f>
        <v>0</v>
      </c>
      <c r="D48" s="81"/>
      <c r="J48" s="75" t="str">
        <f>IF(W45&gt;0,IF(W46&gt;0,"Devolver ao município","Restituir o Servidor"),"")</f>
        <v/>
      </c>
      <c r="K48" s="75"/>
      <c r="L48" s="75"/>
      <c r="M48" s="75"/>
      <c r="N48" s="75"/>
      <c r="O48" s="75"/>
      <c r="P48" s="75"/>
      <c r="Q48" s="75"/>
      <c r="R48" s="75"/>
      <c r="S48" s="75"/>
      <c r="T48" s="75"/>
      <c r="U48" s="75"/>
      <c r="V48" s="75"/>
      <c r="W48" s="75"/>
    </row>
    <row r="50" spans="2:25" x14ac:dyDescent="0.25">
      <c r="B50" s="2" t="s">
        <v>35</v>
      </c>
      <c r="C50" s="2"/>
      <c r="E50" s="4"/>
      <c r="F50" s="4"/>
      <c r="G50" s="4"/>
      <c r="H50" s="4"/>
      <c r="I50" s="4"/>
      <c r="J50" s="4"/>
    </row>
    <row r="51" spans="2:25" ht="96" customHeight="1" x14ac:dyDescent="0.25">
      <c r="B51" s="70"/>
      <c r="C51" s="70"/>
      <c r="D51" s="70"/>
      <c r="E51" s="70"/>
      <c r="F51" s="70"/>
      <c r="G51" s="70"/>
      <c r="H51" s="70"/>
      <c r="I51" s="70"/>
      <c r="J51" s="70"/>
      <c r="K51" s="70"/>
      <c r="L51" s="70"/>
      <c r="M51" s="70"/>
      <c r="N51" s="70"/>
      <c r="O51" s="70"/>
      <c r="P51" s="70"/>
      <c r="Q51" s="70"/>
      <c r="R51" s="70"/>
      <c r="S51" s="70"/>
      <c r="T51" s="70"/>
      <c r="U51" s="70"/>
      <c r="V51" s="70"/>
      <c r="W51" s="70"/>
      <c r="Y51" s="19" t="s">
        <v>41</v>
      </c>
    </row>
    <row r="52" spans="2:25" x14ac:dyDescent="0.25">
      <c r="E52" s="4"/>
      <c r="F52" s="4"/>
      <c r="G52" s="4"/>
      <c r="H52" s="4"/>
      <c r="I52" s="4"/>
      <c r="J52" s="4"/>
    </row>
    <row r="53" spans="2:25" x14ac:dyDescent="0.25">
      <c r="B53" s="2" t="s">
        <v>36</v>
      </c>
      <c r="C53" s="2"/>
      <c r="E53" s="4"/>
      <c r="F53" s="4"/>
      <c r="G53" s="4"/>
      <c r="H53" s="4"/>
      <c r="I53" s="4"/>
      <c r="J53" s="4"/>
    </row>
    <row r="54" spans="2:25" x14ac:dyDescent="0.25">
      <c r="B54" s="5"/>
      <c r="C54" s="6" t="s">
        <v>37</v>
      </c>
      <c r="D54" s="7"/>
      <c r="E54" s="7"/>
      <c r="H54" s="7"/>
      <c r="I54" s="7"/>
      <c r="J54" s="7"/>
    </row>
    <row r="55" spans="2:25" x14ac:dyDescent="0.25">
      <c r="F55" s="4"/>
      <c r="G55" s="4"/>
      <c r="H55" s="4"/>
      <c r="I55" s="4"/>
      <c r="J55" s="4"/>
    </row>
    <row r="56" spans="2:25" x14ac:dyDescent="0.25">
      <c r="B56" s="1" t="s">
        <v>38</v>
      </c>
      <c r="C56" s="71">
        <v>45327</v>
      </c>
      <c r="D56" s="71"/>
      <c r="E56" s="71"/>
      <c r="F56" s="71"/>
      <c r="G56" s="71"/>
      <c r="H56" s="71"/>
      <c r="I56" s="71"/>
      <c r="J56" s="71"/>
    </row>
    <row r="60" spans="2:25" x14ac:dyDescent="0.25">
      <c r="B60" s="73"/>
      <c r="C60" s="73"/>
      <c r="D60" s="73"/>
      <c r="E60" s="73"/>
      <c r="F60" s="73"/>
      <c r="G60" s="73"/>
      <c r="H60" s="73"/>
      <c r="I60" s="73"/>
      <c r="J60" s="73"/>
      <c r="K60" s="73"/>
      <c r="L60" s="73"/>
      <c r="M60" s="73"/>
      <c r="N60" s="73"/>
      <c r="O60" s="73"/>
      <c r="P60" s="73"/>
      <c r="Q60" s="73"/>
      <c r="R60" s="73"/>
      <c r="S60" s="73"/>
      <c r="T60" s="73"/>
      <c r="U60" s="73"/>
      <c r="V60" s="73"/>
      <c r="W60" s="73"/>
    </row>
    <row r="61" spans="2:25" x14ac:dyDescent="0.25">
      <c r="B61" s="65" t="s">
        <v>39</v>
      </c>
      <c r="C61" s="65"/>
      <c r="D61" s="65"/>
      <c r="E61" s="65"/>
      <c r="F61" s="65"/>
      <c r="G61" s="65"/>
      <c r="H61" s="65"/>
      <c r="I61" s="65"/>
      <c r="J61" s="65"/>
      <c r="K61" s="65"/>
      <c r="L61" s="65"/>
      <c r="M61" s="65"/>
      <c r="N61" s="65"/>
      <c r="O61" s="65"/>
      <c r="P61" s="65"/>
      <c r="Q61" s="65"/>
      <c r="R61" s="65"/>
      <c r="S61" s="65"/>
      <c r="T61" s="65"/>
      <c r="U61" s="65"/>
      <c r="V61" s="65"/>
      <c r="W61" s="65"/>
    </row>
  </sheetData>
  <sheetProtection algorithmName="SHA-512" hashValue="QxPcLB8F0q4h7DUzFlSOBysQHJx/lZn4FuPKkvRLWxs5IrthEGmpgHcPGM30dXFH8UOrHfHdP2gaaBe9yj7C3g==" saltValue="UdNFzQzOCFyAaWg2pmzZzQ==" spinCount="100000" sheet="1" objects="1" scenarios="1"/>
  <mergeCells count="28">
    <mergeCell ref="Y13:AD13"/>
    <mergeCell ref="K11:O11"/>
    <mergeCell ref="P11:U11"/>
    <mergeCell ref="C45:D45"/>
    <mergeCell ref="C46:D46"/>
    <mergeCell ref="B44:D44"/>
    <mergeCell ref="D3:I3"/>
    <mergeCell ref="F4:I4"/>
    <mergeCell ref="G5:H5"/>
    <mergeCell ref="H6:I6"/>
    <mergeCell ref="B1:W1"/>
    <mergeCell ref="B3:C3"/>
    <mergeCell ref="B4:C4"/>
    <mergeCell ref="B5:C5"/>
    <mergeCell ref="B6:C6"/>
    <mergeCell ref="B61:W61"/>
    <mergeCell ref="I46:V46"/>
    <mergeCell ref="J48:W48"/>
    <mergeCell ref="B10:G11"/>
    <mergeCell ref="I45:V45"/>
    <mergeCell ref="H11:I11"/>
    <mergeCell ref="C47:D47"/>
    <mergeCell ref="C48:D48"/>
    <mergeCell ref="B7:C7"/>
    <mergeCell ref="B51:W51"/>
    <mergeCell ref="C56:J56"/>
    <mergeCell ref="D7:I7"/>
    <mergeCell ref="B60:W60"/>
  </mergeCells>
  <dataValidations count="1">
    <dataValidation type="list" allowBlank="1" showInputMessage="1" showErrorMessage="1" sqref="J13:J43">
      <formula1>$Y$15:$Y$16</formula1>
    </dataValidation>
  </dataValidations>
  <pageMargins left="0.43307086614173229" right="0.43307086614173229" top="0.35433070866141736" bottom="0.35433070866141736" header="0.31496062992125984" footer="0.31496062992125984"/>
  <pageSetup paperSize="9" scale="70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R62"/>
  <sheetViews>
    <sheetView showGridLines="0" showRowColHeaders="0" tabSelected="1" workbookViewId="0">
      <selection activeCell="N5" sqref="N5"/>
    </sheetView>
  </sheetViews>
  <sheetFormatPr defaultRowHeight="15" x14ac:dyDescent="0.25"/>
  <cols>
    <col min="1" max="1" width="9.140625" style="1"/>
    <col min="2" max="2" width="14.28515625" style="1" customWidth="1"/>
    <col min="3" max="3" width="15.42578125" style="1" customWidth="1"/>
    <col min="4" max="4" width="14.5703125" style="1" customWidth="1"/>
    <col min="5" max="5" width="11.140625" style="1" customWidth="1"/>
    <col min="6" max="6" width="26" style="1" customWidth="1"/>
    <col min="7" max="7" width="11.28515625" style="1" customWidth="1"/>
    <col min="8" max="11" width="8" style="1" hidden="1" customWidth="1"/>
    <col min="12" max="12" width="7" style="1" hidden="1" customWidth="1"/>
    <col min="13" max="13" width="10.28515625" style="1" bestFit="1" customWidth="1"/>
    <col min="14" max="14" width="10.7109375" style="1" bestFit="1" customWidth="1"/>
    <col min="15" max="15" width="3.85546875" style="1" customWidth="1"/>
    <col min="16" max="18" width="19" style="1" customWidth="1"/>
    <col min="19" max="16384" width="9.140625" style="1"/>
  </cols>
  <sheetData>
    <row r="1" spans="2:18" x14ac:dyDescent="0.25">
      <c r="B1" s="50" t="s">
        <v>54</v>
      </c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</row>
    <row r="2" spans="2:18" x14ac:dyDescent="0.25">
      <c r="H2" s="8"/>
      <c r="I2" s="8"/>
      <c r="J2" s="8"/>
      <c r="K2" s="8"/>
      <c r="L2" s="8"/>
      <c r="M2" s="8"/>
      <c r="N2" s="8"/>
    </row>
    <row r="3" spans="2:18" x14ac:dyDescent="0.25">
      <c r="B3" s="69" t="s">
        <v>42</v>
      </c>
      <c r="C3" s="69"/>
      <c r="D3" s="23">
        <v>4</v>
      </c>
      <c r="E3" s="1" t="str">
        <f ca="1">"/"&amp;YEAR(TODAY())</f>
        <v>/2026</v>
      </c>
      <c r="H3" s="8"/>
      <c r="I3" s="8"/>
      <c r="J3" s="8"/>
      <c r="K3" s="8"/>
      <c r="L3" s="8"/>
      <c r="M3" s="8"/>
      <c r="N3" s="8"/>
    </row>
    <row r="4" spans="2:18" x14ac:dyDescent="0.25">
      <c r="B4" s="92" t="s">
        <v>55</v>
      </c>
      <c r="C4" s="93"/>
      <c r="D4" s="72" t="s">
        <v>78</v>
      </c>
      <c r="E4" s="72"/>
      <c r="F4" s="72"/>
      <c r="H4" s="8"/>
      <c r="I4" s="8"/>
      <c r="J4" s="8"/>
      <c r="K4" s="8"/>
      <c r="L4" s="8"/>
      <c r="M4" s="8"/>
      <c r="N4" s="8"/>
    </row>
    <row r="5" spans="2:18" x14ac:dyDescent="0.25">
      <c r="B5" s="69" t="s">
        <v>56</v>
      </c>
      <c r="C5" s="69"/>
      <c r="D5" s="69"/>
      <c r="E5" s="69"/>
      <c r="F5" s="69"/>
      <c r="H5" s="8"/>
      <c r="I5" s="8"/>
      <c r="J5" s="8"/>
      <c r="K5" s="8"/>
      <c r="L5" s="8"/>
      <c r="M5" s="8"/>
      <c r="N5" s="8"/>
    </row>
    <row r="6" spans="2:18" x14ac:dyDescent="0.25">
      <c r="B6" s="69" t="s">
        <v>43</v>
      </c>
      <c r="C6" s="69"/>
      <c r="D6" s="33">
        <v>46073</v>
      </c>
      <c r="H6" s="8"/>
      <c r="I6" s="8"/>
      <c r="J6" s="8"/>
      <c r="K6" s="8"/>
      <c r="L6" s="8"/>
      <c r="M6" s="8"/>
      <c r="N6" s="8"/>
    </row>
    <row r="7" spans="2:18" x14ac:dyDescent="0.25">
      <c r="B7" s="2"/>
      <c r="H7" s="8"/>
      <c r="I7" s="8"/>
      <c r="J7" s="8"/>
      <c r="K7" s="8"/>
      <c r="L7" s="8"/>
      <c r="M7" s="8"/>
      <c r="N7" s="8"/>
    </row>
    <row r="8" spans="2:18" x14ac:dyDescent="0.25">
      <c r="B8" s="69" t="s">
        <v>44</v>
      </c>
      <c r="C8" s="69"/>
      <c r="D8" s="82" t="s">
        <v>82</v>
      </c>
      <c r="E8" s="83"/>
      <c r="F8" s="83"/>
      <c r="G8" s="83"/>
      <c r="H8" s="83"/>
      <c r="I8" s="83"/>
      <c r="J8" s="83"/>
      <c r="K8" s="83"/>
      <c r="L8" s="83"/>
      <c r="M8" s="83"/>
      <c r="N8" s="84"/>
    </row>
    <row r="9" spans="2:18" ht="15" customHeight="1" x14ac:dyDescent="0.25">
      <c r="B9" s="69" t="s">
        <v>45</v>
      </c>
      <c r="C9" s="69"/>
      <c r="D9" s="21" t="s">
        <v>46</v>
      </c>
      <c r="E9" s="97" t="s">
        <v>83</v>
      </c>
      <c r="F9" s="98"/>
      <c r="G9" s="98"/>
      <c r="H9" s="98"/>
      <c r="I9" s="99"/>
      <c r="J9" s="100"/>
      <c r="K9" s="101"/>
      <c r="L9" s="101"/>
      <c r="M9" s="101"/>
      <c r="N9" s="102"/>
    </row>
    <row r="10" spans="2:18" x14ac:dyDescent="0.25">
      <c r="B10" s="69" t="s">
        <v>47</v>
      </c>
      <c r="C10" s="69"/>
      <c r="D10" s="72" t="s">
        <v>79</v>
      </c>
      <c r="E10" s="72"/>
      <c r="F10" s="72"/>
      <c r="G10" s="94" t="s">
        <v>57</v>
      </c>
      <c r="H10" s="94"/>
      <c r="I10" s="94"/>
      <c r="J10" s="94"/>
      <c r="K10" s="94"/>
      <c r="L10" s="94"/>
      <c r="M10" s="94"/>
      <c r="N10" s="34"/>
    </row>
    <row r="12" spans="2:18" x14ac:dyDescent="0.25">
      <c r="B12" s="76" t="s">
        <v>32</v>
      </c>
      <c r="C12" s="76"/>
      <c r="D12" s="76"/>
    </row>
    <row r="13" spans="2:18" x14ac:dyDescent="0.25">
      <c r="B13" s="77"/>
      <c r="C13" s="77"/>
      <c r="D13" s="77"/>
      <c r="E13" s="78" t="s">
        <v>7</v>
      </c>
      <c r="F13" s="79"/>
      <c r="H13" s="78" t="s">
        <v>20</v>
      </c>
      <c r="I13" s="89"/>
      <c r="J13" s="90" t="s">
        <v>13</v>
      </c>
      <c r="K13" s="90"/>
      <c r="L13" s="90"/>
      <c r="M13" s="11" t="s">
        <v>8</v>
      </c>
      <c r="N13" s="11" t="s">
        <v>8</v>
      </c>
    </row>
    <row r="14" spans="2:18" x14ac:dyDescent="0.25">
      <c r="B14" s="11" t="s">
        <v>0</v>
      </c>
      <c r="C14" s="11" t="s">
        <v>48</v>
      </c>
      <c r="D14" s="12" t="s">
        <v>5</v>
      </c>
      <c r="E14" s="11" t="s">
        <v>8</v>
      </c>
      <c r="F14" s="11" t="s">
        <v>9</v>
      </c>
      <c r="G14" s="9" t="s">
        <v>10</v>
      </c>
      <c r="H14" s="11" t="s">
        <v>15</v>
      </c>
      <c r="I14" s="11" t="s">
        <v>18</v>
      </c>
      <c r="J14" s="10" t="s">
        <v>15</v>
      </c>
      <c r="K14" s="10" t="s">
        <v>18</v>
      </c>
      <c r="L14" s="10" t="s">
        <v>19</v>
      </c>
      <c r="M14" s="11" t="s">
        <v>21</v>
      </c>
      <c r="N14" s="11" t="s">
        <v>53</v>
      </c>
    </row>
    <row r="15" spans="2:18" x14ac:dyDescent="0.25">
      <c r="B15" s="30">
        <v>46062</v>
      </c>
      <c r="C15" s="27"/>
      <c r="D15" s="48"/>
      <c r="E15" s="48">
        <v>5494.43</v>
      </c>
      <c r="F15" s="23" t="s">
        <v>80</v>
      </c>
      <c r="G15" s="28" t="s">
        <v>6</v>
      </c>
      <c r="H15" s="13">
        <f t="shared" ref="H15:H45" si="0">VLOOKUP(G15,$P$17:$R$18,2,FALSE)</f>
        <v>250</v>
      </c>
      <c r="I15" s="13">
        <f>VLOOKUP(G15,$P$17:$R$18,3,FALSE)</f>
        <v>500</v>
      </c>
      <c r="J15" s="14">
        <f t="shared" ref="J15:J45" si="1">IF(C15&gt;0,IF(C15&gt;H15,H15,C15),0)</f>
        <v>0</v>
      </c>
      <c r="K15" s="14">
        <f t="shared" ref="K15:K45" si="2">IF(D15&gt;0,IF(D15&gt;I15,I15,D15),0)</f>
        <v>0</v>
      </c>
      <c r="L15" s="15">
        <f t="shared" ref="L15:L45" si="3">E15</f>
        <v>5494.43</v>
      </c>
      <c r="M15" s="16">
        <f t="shared" ref="M15:M45" si="4">SUM(C15:E15)</f>
        <v>5494.43</v>
      </c>
      <c r="N15" s="16">
        <f>SUM(J15:L15)</f>
        <v>5494.43</v>
      </c>
      <c r="P15" s="88" t="s">
        <v>12</v>
      </c>
      <c r="Q15" s="88"/>
      <c r="R15" s="88"/>
    </row>
    <row r="16" spans="2:18" x14ac:dyDescent="0.25">
      <c r="B16" s="30">
        <v>46062</v>
      </c>
      <c r="C16" s="27"/>
      <c r="D16" s="48">
        <v>1512</v>
      </c>
      <c r="E16" s="27"/>
      <c r="F16" s="23"/>
      <c r="G16" s="28" t="s">
        <v>6</v>
      </c>
      <c r="H16" s="13">
        <f t="shared" si="0"/>
        <v>250</v>
      </c>
      <c r="I16" s="13">
        <f t="shared" ref="I16:I45" si="5">VLOOKUP(G16,$P$17:$R$18,3,FALSE)</f>
        <v>500</v>
      </c>
      <c r="J16" s="14">
        <f t="shared" si="1"/>
        <v>0</v>
      </c>
      <c r="K16" s="14">
        <f t="shared" si="2"/>
        <v>500</v>
      </c>
      <c r="L16" s="15">
        <f t="shared" si="3"/>
        <v>0</v>
      </c>
      <c r="M16" s="16">
        <f t="shared" si="4"/>
        <v>1512</v>
      </c>
      <c r="N16" s="16">
        <f t="shared" ref="N16:N45" si="6">SUM(J16:L16)</f>
        <v>500</v>
      </c>
      <c r="P16" s="11" t="s">
        <v>10</v>
      </c>
      <c r="Q16" s="11" t="s">
        <v>48</v>
      </c>
      <c r="R16" s="11" t="s">
        <v>5</v>
      </c>
    </row>
    <row r="17" spans="2:18" x14ac:dyDescent="0.25">
      <c r="B17" s="30">
        <v>46062</v>
      </c>
      <c r="C17" s="48">
        <v>146.08000000000001</v>
      </c>
      <c r="D17" s="27"/>
      <c r="E17" s="48"/>
      <c r="F17" s="23"/>
      <c r="G17" s="28" t="s">
        <v>6</v>
      </c>
      <c r="H17" s="13">
        <f t="shared" si="0"/>
        <v>250</v>
      </c>
      <c r="I17" s="13">
        <f t="shared" si="5"/>
        <v>500</v>
      </c>
      <c r="J17" s="14">
        <f t="shared" si="1"/>
        <v>146.08000000000001</v>
      </c>
      <c r="K17" s="14">
        <f t="shared" si="2"/>
        <v>0</v>
      </c>
      <c r="L17" s="15">
        <f t="shared" si="3"/>
        <v>0</v>
      </c>
      <c r="M17" s="16">
        <f t="shared" si="4"/>
        <v>146.08000000000001</v>
      </c>
      <c r="N17" s="16">
        <f t="shared" si="6"/>
        <v>146.08000000000001</v>
      </c>
      <c r="P17" s="31" t="s">
        <v>52</v>
      </c>
      <c r="Q17" s="32">
        <v>300</v>
      </c>
      <c r="R17" s="32">
        <v>700</v>
      </c>
    </row>
    <row r="18" spans="2:18" x14ac:dyDescent="0.25">
      <c r="B18" s="30">
        <v>46064</v>
      </c>
      <c r="C18" s="48">
        <v>149.49</v>
      </c>
      <c r="D18" s="27"/>
      <c r="E18" s="27"/>
      <c r="F18" s="23"/>
      <c r="G18" s="28" t="s">
        <v>6</v>
      </c>
      <c r="H18" s="13">
        <f t="shared" si="0"/>
        <v>250</v>
      </c>
      <c r="I18" s="13">
        <f t="shared" si="5"/>
        <v>500</v>
      </c>
      <c r="J18" s="14">
        <f t="shared" si="1"/>
        <v>149.49</v>
      </c>
      <c r="K18" s="14">
        <f t="shared" si="2"/>
        <v>0</v>
      </c>
      <c r="L18" s="15">
        <f t="shared" si="3"/>
        <v>0</v>
      </c>
      <c r="M18" s="16">
        <f t="shared" si="4"/>
        <v>149.49</v>
      </c>
      <c r="N18" s="16">
        <f t="shared" si="6"/>
        <v>149.49</v>
      </c>
      <c r="P18" s="31" t="s">
        <v>6</v>
      </c>
      <c r="Q18" s="32">
        <v>250</v>
      </c>
      <c r="R18" s="32">
        <v>500</v>
      </c>
    </row>
    <row r="19" spans="2:18" x14ac:dyDescent="0.25">
      <c r="B19" s="30">
        <v>46064</v>
      </c>
      <c r="C19" s="48">
        <v>102.23</v>
      </c>
      <c r="D19" s="27"/>
      <c r="E19" s="27"/>
      <c r="F19" s="23"/>
      <c r="G19" s="28" t="s">
        <v>6</v>
      </c>
      <c r="H19" s="13">
        <f t="shared" si="0"/>
        <v>250</v>
      </c>
      <c r="I19" s="13">
        <f t="shared" si="5"/>
        <v>500</v>
      </c>
      <c r="J19" s="14">
        <f t="shared" si="1"/>
        <v>102.23</v>
      </c>
      <c r="K19" s="14">
        <f t="shared" si="2"/>
        <v>0</v>
      </c>
      <c r="L19" s="15">
        <f t="shared" si="3"/>
        <v>0</v>
      </c>
      <c r="M19" s="16">
        <f t="shared" si="4"/>
        <v>102.23</v>
      </c>
      <c r="N19" s="16">
        <f t="shared" si="6"/>
        <v>102.23</v>
      </c>
    </row>
    <row r="20" spans="2:18" x14ac:dyDescent="0.25">
      <c r="B20" s="30">
        <v>46064</v>
      </c>
      <c r="C20" s="48">
        <v>47.36</v>
      </c>
      <c r="D20" s="27"/>
      <c r="E20" s="27"/>
      <c r="F20" s="23"/>
      <c r="G20" s="28" t="s">
        <v>6</v>
      </c>
      <c r="H20" s="13">
        <f t="shared" si="0"/>
        <v>250</v>
      </c>
      <c r="I20" s="13">
        <f t="shared" si="5"/>
        <v>500</v>
      </c>
      <c r="J20" s="14">
        <f t="shared" si="1"/>
        <v>47.36</v>
      </c>
      <c r="K20" s="14">
        <f t="shared" si="2"/>
        <v>0</v>
      </c>
      <c r="L20" s="15">
        <f t="shared" si="3"/>
        <v>0</v>
      </c>
      <c r="M20" s="16">
        <f t="shared" si="4"/>
        <v>47.36</v>
      </c>
      <c r="N20" s="16">
        <f t="shared" si="6"/>
        <v>47.36</v>
      </c>
    </row>
    <row r="21" spans="2:18" x14ac:dyDescent="0.25">
      <c r="B21" s="30">
        <v>46064</v>
      </c>
      <c r="C21" s="48"/>
      <c r="D21" s="27"/>
      <c r="E21" s="48">
        <v>19.98</v>
      </c>
      <c r="F21" s="23" t="s">
        <v>84</v>
      </c>
      <c r="G21" s="28" t="s">
        <v>6</v>
      </c>
      <c r="H21" s="13">
        <f t="shared" si="0"/>
        <v>250</v>
      </c>
      <c r="I21" s="13">
        <f t="shared" si="5"/>
        <v>500</v>
      </c>
      <c r="J21" s="14">
        <f t="shared" si="1"/>
        <v>0</v>
      </c>
      <c r="K21" s="14">
        <f t="shared" si="2"/>
        <v>0</v>
      </c>
      <c r="L21" s="15">
        <f t="shared" si="3"/>
        <v>19.98</v>
      </c>
      <c r="M21" s="16">
        <f t="shared" si="4"/>
        <v>19.98</v>
      </c>
      <c r="N21" s="16">
        <f t="shared" si="6"/>
        <v>19.98</v>
      </c>
    </row>
    <row r="22" spans="2:18" x14ac:dyDescent="0.25">
      <c r="B22" s="30"/>
      <c r="C22" s="27"/>
      <c r="D22" s="27"/>
      <c r="E22" s="48"/>
      <c r="F22" s="23"/>
      <c r="G22" s="28" t="s">
        <v>6</v>
      </c>
      <c r="H22" s="13">
        <f t="shared" si="0"/>
        <v>250</v>
      </c>
      <c r="I22" s="13">
        <f t="shared" si="5"/>
        <v>500</v>
      </c>
      <c r="J22" s="14">
        <f t="shared" si="1"/>
        <v>0</v>
      </c>
      <c r="K22" s="14">
        <f t="shared" si="2"/>
        <v>0</v>
      </c>
      <c r="L22" s="15">
        <f t="shared" si="3"/>
        <v>0</v>
      </c>
      <c r="M22" s="16">
        <f t="shared" si="4"/>
        <v>0</v>
      </c>
      <c r="N22" s="16">
        <f t="shared" si="6"/>
        <v>0</v>
      </c>
    </row>
    <row r="23" spans="2:18" x14ac:dyDescent="0.25">
      <c r="B23" s="30"/>
      <c r="C23" s="27"/>
      <c r="D23" s="27"/>
      <c r="E23" s="27"/>
      <c r="F23" s="23"/>
      <c r="G23" s="28" t="s">
        <v>6</v>
      </c>
      <c r="H23" s="13">
        <f t="shared" si="0"/>
        <v>250</v>
      </c>
      <c r="I23" s="13">
        <f t="shared" si="5"/>
        <v>500</v>
      </c>
      <c r="J23" s="14">
        <f t="shared" si="1"/>
        <v>0</v>
      </c>
      <c r="K23" s="14">
        <f t="shared" si="2"/>
        <v>0</v>
      </c>
      <c r="L23" s="15">
        <f t="shared" si="3"/>
        <v>0</v>
      </c>
      <c r="M23" s="16">
        <f t="shared" si="4"/>
        <v>0</v>
      </c>
      <c r="N23" s="16">
        <f t="shared" si="6"/>
        <v>0</v>
      </c>
    </row>
    <row r="24" spans="2:18" x14ac:dyDescent="0.25">
      <c r="B24" s="30"/>
      <c r="C24" s="27"/>
      <c r="D24" s="27"/>
      <c r="E24" s="27"/>
      <c r="F24" s="23"/>
      <c r="G24" s="28" t="s">
        <v>6</v>
      </c>
      <c r="H24" s="13">
        <f t="shared" si="0"/>
        <v>250</v>
      </c>
      <c r="I24" s="13">
        <f t="shared" si="5"/>
        <v>500</v>
      </c>
      <c r="J24" s="14">
        <f t="shared" si="1"/>
        <v>0</v>
      </c>
      <c r="K24" s="14">
        <f t="shared" si="2"/>
        <v>0</v>
      </c>
      <c r="L24" s="15">
        <f t="shared" si="3"/>
        <v>0</v>
      </c>
      <c r="M24" s="16">
        <f t="shared" si="4"/>
        <v>0</v>
      </c>
      <c r="N24" s="16">
        <f t="shared" si="6"/>
        <v>0</v>
      </c>
    </row>
    <row r="25" spans="2:18" x14ac:dyDescent="0.25">
      <c r="B25" s="30"/>
      <c r="C25" s="27"/>
      <c r="D25" s="27"/>
      <c r="E25" s="27"/>
      <c r="F25" s="23"/>
      <c r="G25" s="28" t="s">
        <v>6</v>
      </c>
      <c r="H25" s="13">
        <f t="shared" si="0"/>
        <v>250</v>
      </c>
      <c r="I25" s="13">
        <f t="shared" si="5"/>
        <v>500</v>
      </c>
      <c r="J25" s="14">
        <f t="shared" si="1"/>
        <v>0</v>
      </c>
      <c r="K25" s="14">
        <f t="shared" si="2"/>
        <v>0</v>
      </c>
      <c r="L25" s="15">
        <f t="shared" si="3"/>
        <v>0</v>
      </c>
      <c r="M25" s="16">
        <f t="shared" si="4"/>
        <v>0</v>
      </c>
      <c r="N25" s="16">
        <f t="shared" si="6"/>
        <v>0</v>
      </c>
    </row>
    <row r="26" spans="2:18" x14ac:dyDescent="0.25">
      <c r="B26" s="30"/>
      <c r="C26" s="27"/>
      <c r="D26" s="27"/>
      <c r="E26" s="27"/>
      <c r="F26" s="23"/>
      <c r="G26" s="28" t="s">
        <v>6</v>
      </c>
      <c r="H26" s="13">
        <f t="shared" si="0"/>
        <v>250</v>
      </c>
      <c r="I26" s="13">
        <f t="shared" si="5"/>
        <v>500</v>
      </c>
      <c r="J26" s="14">
        <f t="shared" si="1"/>
        <v>0</v>
      </c>
      <c r="K26" s="14">
        <f t="shared" si="2"/>
        <v>0</v>
      </c>
      <c r="L26" s="15">
        <f t="shared" si="3"/>
        <v>0</v>
      </c>
      <c r="M26" s="16">
        <f t="shared" si="4"/>
        <v>0</v>
      </c>
      <c r="N26" s="16">
        <f t="shared" si="6"/>
        <v>0</v>
      </c>
    </row>
    <row r="27" spans="2:18" x14ac:dyDescent="0.25">
      <c r="B27" s="30"/>
      <c r="C27" s="27"/>
      <c r="D27" s="27"/>
      <c r="E27" s="27"/>
      <c r="F27" s="23"/>
      <c r="G27" s="28" t="s">
        <v>6</v>
      </c>
      <c r="H27" s="13">
        <f t="shared" si="0"/>
        <v>250</v>
      </c>
      <c r="I27" s="13">
        <f t="shared" si="5"/>
        <v>500</v>
      </c>
      <c r="J27" s="14">
        <f t="shared" si="1"/>
        <v>0</v>
      </c>
      <c r="K27" s="14">
        <f t="shared" si="2"/>
        <v>0</v>
      </c>
      <c r="L27" s="15">
        <f t="shared" si="3"/>
        <v>0</v>
      </c>
      <c r="M27" s="16">
        <f t="shared" si="4"/>
        <v>0</v>
      </c>
      <c r="N27" s="16">
        <f t="shared" si="6"/>
        <v>0</v>
      </c>
    </row>
    <row r="28" spans="2:18" x14ac:dyDescent="0.25">
      <c r="B28" s="30"/>
      <c r="C28" s="27"/>
      <c r="D28" s="27"/>
      <c r="E28" s="27"/>
      <c r="F28" s="23"/>
      <c r="G28" s="28" t="s">
        <v>6</v>
      </c>
      <c r="H28" s="13">
        <f t="shared" si="0"/>
        <v>250</v>
      </c>
      <c r="I28" s="13">
        <f t="shared" si="5"/>
        <v>500</v>
      </c>
      <c r="J28" s="14">
        <f t="shared" si="1"/>
        <v>0</v>
      </c>
      <c r="K28" s="14">
        <f t="shared" si="2"/>
        <v>0</v>
      </c>
      <c r="L28" s="15">
        <f t="shared" si="3"/>
        <v>0</v>
      </c>
      <c r="M28" s="16">
        <f t="shared" si="4"/>
        <v>0</v>
      </c>
      <c r="N28" s="16">
        <f t="shared" si="6"/>
        <v>0</v>
      </c>
    </row>
    <row r="29" spans="2:18" x14ac:dyDescent="0.25">
      <c r="B29" s="30"/>
      <c r="C29" s="27"/>
      <c r="D29" s="27"/>
      <c r="E29" s="27"/>
      <c r="F29" s="23"/>
      <c r="G29" s="28" t="s">
        <v>6</v>
      </c>
      <c r="H29" s="13">
        <f t="shared" si="0"/>
        <v>250</v>
      </c>
      <c r="I29" s="13">
        <f t="shared" si="5"/>
        <v>500</v>
      </c>
      <c r="J29" s="14">
        <f t="shared" si="1"/>
        <v>0</v>
      </c>
      <c r="K29" s="14">
        <f t="shared" si="2"/>
        <v>0</v>
      </c>
      <c r="L29" s="15">
        <f t="shared" si="3"/>
        <v>0</v>
      </c>
      <c r="M29" s="16">
        <f t="shared" si="4"/>
        <v>0</v>
      </c>
      <c r="N29" s="16">
        <f t="shared" si="6"/>
        <v>0</v>
      </c>
    </row>
    <row r="30" spans="2:18" x14ac:dyDescent="0.25">
      <c r="B30" s="30"/>
      <c r="C30" s="27"/>
      <c r="D30" s="27"/>
      <c r="E30" s="27"/>
      <c r="F30" s="23"/>
      <c r="G30" s="28" t="s">
        <v>6</v>
      </c>
      <c r="H30" s="13">
        <f t="shared" si="0"/>
        <v>250</v>
      </c>
      <c r="I30" s="13">
        <f t="shared" si="5"/>
        <v>500</v>
      </c>
      <c r="J30" s="14">
        <f t="shared" si="1"/>
        <v>0</v>
      </c>
      <c r="K30" s="14">
        <f t="shared" si="2"/>
        <v>0</v>
      </c>
      <c r="L30" s="15">
        <f t="shared" si="3"/>
        <v>0</v>
      </c>
      <c r="M30" s="16">
        <f t="shared" si="4"/>
        <v>0</v>
      </c>
      <c r="N30" s="16">
        <f t="shared" si="6"/>
        <v>0</v>
      </c>
    </row>
    <row r="31" spans="2:18" x14ac:dyDescent="0.25">
      <c r="B31" s="30"/>
      <c r="C31" s="27"/>
      <c r="D31" s="27"/>
      <c r="E31" s="27"/>
      <c r="F31" s="23"/>
      <c r="G31" s="28" t="s">
        <v>6</v>
      </c>
      <c r="H31" s="13">
        <f t="shared" si="0"/>
        <v>250</v>
      </c>
      <c r="I31" s="13">
        <f t="shared" si="5"/>
        <v>500</v>
      </c>
      <c r="J31" s="14">
        <f t="shared" si="1"/>
        <v>0</v>
      </c>
      <c r="K31" s="14">
        <f t="shared" si="2"/>
        <v>0</v>
      </c>
      <c r="L31" s="15">
        <f t="shared" si="3"/>
        <v>0</v>
      </c>
      <c r="M31" s="16">
        <f t="shared" si="4"/>
        <v>0</v>
      </c>
      <c r="N31" s="16">
        <f t="shared" si="6"/>
        <v>0</v>
      </c>
    </row>
    <row r="32" spans="2:18" x14ac:dyDescent="0.25">
      <c r="B32" s="30"/>
      <c r="C32" s="27"/>
      <c r="D32" s="27"/>
      <c r="E32" s="27"/>
      <c r="F32" s="23"/>
      <c r="G32" s="28" t="s">
        <v>6</v>
      </c>
      <c r="H32" s="13">
        <f t="shared" si="0"/>
        <v>250</v>
      </c>
      <c r="I32" s="13">
        <f t="shared" si="5"/>
        <v>500</v>
      </c>
      <c r="J32" s="14">
        <f t="shared" si="1"/>
        <v>0</v>
      </c>
      <c r="K32" s="14">
        <f t="shared" si="2"/>
        <v>0</v>
      </c>
      <c r="L32" s="15">
        <f t="shared" si="3"/>
        <v>0</v>
      </c>
      <c r="M32" s="16">
        <f t="shared" si="4"/>
        <v>0</v>
      </c>
      <c r="N32" s="16">
        <f t="shared" si="6"/>
        <v>0</v>
      </c>
    </row>
    <row r="33" spans="2:16" x14ac:dyDescent="0.25">
      <c r="B33" s="30"/>
      <c r="C33" s="27"/>
      <c r="D33" s="27"/>
      <c r="E33" s="27"/>
      <c r="F33" s="23"/>
      <c r="G33" s="28" t="s">
        <v>6</v>
      </c>
      <c r="H33" s="13">
        <f t="shared" si="0"/>
        <v>250</v>
      </c>
      <c r="I33" s="13">
        <f t="shared" si="5"/>
        <v>500</v>
      </c>
      <c r="J33" s="14">
        <f t="shared" si="1"/>
        <v>0</v>
      </c>
      <c r="K33" s="14">
        <f t="shared" si="2"/>
        <v>0</v>
      </c>
      <c r="L33" s="15">
        <f t="shared" si="3"/>
        <v>0</v>
      </c>
      <c r="M33" s="16">
        <f t="shared" si="4"/>
        <v>0</v>
      </c>
      <c r="N33" s="16">
        <f t="shared" si="6"/>
        <v>0</v>
      </c>
    </row>
    <row r="34" spans="2:16" x14ac:dyDescent="0.25">
      <c r="B34" s="30"/>
      <c r="C34" s="27"/>
      <c r="D34" s="27"/>
      <c r="E34" s="27"/>
      <c r="F34" s="23"/>
      <c r="G34" s="28" t="s">
        <v>6</v>
      </c>
      <c r="H34" s="13">
        <f t="shared" si="0"/>
        <v>250</v>
      </c>
      <c r="I34" s="13">
        <f t="shared" si="5"/>
        <v>500</v>
      </c>
      <c r="J34" s="14">
        <f t="shared" si="1"/>
        <v>0</v>
      </c>
      <c r="K34" s="14">
        <f t="shared" si="2"/>
        <v>0</v>
      </c>
      <c r="L34" s="15">
        <f t="shared" si="3"/>
        <v>0</v>
      </c>
      <c r="M34" s="16">
        <f t="shared" si="4"/>
        <v>0</v>
      </c>
      <c r="N34" s="16">
        <f t="shared" si="6"/>
        <v>0</v>
      </c>
    </row>
    <row r="35" spans="2:16" x14ac:dyDescent="0.25">
      <c r="B35" s="30"/>
      <c r="C35" s="27"/>
      <c r="D35" s="27"/>
      <c r="E35" s="27"/>
      <c r="F35" s="23"/>
      <c r="G35" s="28" t="s">
        <v>6</v>
      </c>
      <c r="H35" s="13">
        <f t="shared" si="0"/>
        <v>250</v>
      </c>
      <c r="I35" s="13">
        <f t="shared" si="5"/>
        <v>500</v>
      </c>
      <c r="J35" s="14">
        <f t="shared" si="1"/>
        <v>0</v>
      </c>
      <c r="K35" s="14">
        <f t="shared" si="2"/>
        <v>0</v>
      </c>
      <c r="L35" s="15">
        <f t="shared" si="3"/>
        <v>0</v>
      </c>
      <c r="M35" s="16">
        <f t="shared" si="4"/>
        <v>0</v>
      </c>
      <c r="N35" s="16">
        <f t="shared" si="6"/>
        <v>0</v>
      </c>
    </row>
    <row r="36" spans="2:16" x14ac:dyDescent="0.25">
      <c r="B36" s="30"/>
      <c r="C36" s="27"/>
      <c r="D36" s="27"/>
      <c r="E36" s="27"/>
      <c r="F36" s="23"/>
      <c r="G36" s="28" t="s">
        <v>6</v>
      </c>
      <c r="H36" s="13">
        <f t="shared" si="0"/>
        <v>250</v>
      </c>
      <c r="I36" s="13">
        <f t="shared" si="5"/>
        <v>500</v>
      </c>
      <c r="J36" s="14">
        <f t="shared" si="1"/>
        <v>0</v>
      </c>
      <c r="K36" s="14">
        <f t="shared" si="2"/>
        <v>0</v>
      </c>
      <c r="L36" s="15">
        <f t="shared" si="3"/>
        <v>0</v>
      </c>
      <c r="M36" s="16">
        <f t="shared" si="4"/>
        <v>0</v>
      </c>
      <c r="N36" s="16">
        <f t="shared" si="6"/>
        <v>0</v>
      </c>
    </row>
    <row r="37" spans="2:16" x14ac:dyDescent="0.25">
      <c r="B37" s="30"/>
      <c r="C37" s="27"/>
      <c r="D37" s="27"/>
      <c r="E37" s="27"/>
      <c r="F37" s="23"/>
      <c r="G37" s="28" t="s">
        <v>6</v>
      </c>
      <c r="H37" s="13">
        <f t="shared" si="0"/>
        <v>250</v>
      </c>
      <c r="I37" s="13">
        <f t="shared" si="5"/>
        <v>500</v>
      </c>
      <c r="J37" s="14">
        <f t="shared" si="1"/>
        <v>0</v>
      </c>
      <c r="K37" s="14">
        <f t="shared" si="2"/>
        <v>0</v>
      </c>
      <c r="L37" s="15">
        <f t="shared" si="3"/>
        <v>0</v>
      </c>
      <c r="M37" s="16">
        <f t="shared" si="4"/>
        <v>0</v>
      </c>
      <c r="N37" s="16">
        <f t="shared" si="6"/>
        <v>0</v>
      </c>
    </row>
    <row r="38" spans="2:16" x14ac:dyDescent="0.25">
      <c r="B38" s="30"/>
      <c r="C38" s="27"/>
      <c r="D38" s="27"/>
      <c r="E38" s="27"/>
      <c r="F38" s="23"/>
      <c r="G38" s="28" t="s">
        <v>6</v>
      </c>
      <c r="H38" s="13">
        <f t="shared" si="0"/>
        <v>250</v>
      </c>
      <c r="I38" s="13">
        <f t="shared" si="5"/>
        <v>500</v>
      </c>
      <c r="J38" s="14">
        <f t="shared" si="1"/>
        <v>0</v>
      </c>
      <c r="K38" s="14">
        <f t="shared" si="2"/>
        <v>0</v>
      </c>
      <c r="L38" s="15">
        <f t="shared" si="3"/>
        <v>0</v>
      </c>
      <c r="M38" s="16">
        <f t="shared" si="4"/>
        <v>0</v>
      </c>
      <c r="N38" s="16">
        <f t="shared" si="6"/>
        <v>0</v>
      </c>
    </row>
    <row r="39" spans="2:16" x14ac:dyDescent="0.25">
      <c r="B39" s="30"/>
      <c r="C39" s="27"/>
      <c r="D39" s="27"/>
      <c r="E39" s="27"/>
      <c r="F39" s="23"/>
      <c r="G39" s="28" t="s">
        <v>6</v>
      </c>
      <c r="H39" s="13">
        <f t="shared" si="0"/>
        <v>250</v>
      </c>
      <c r="I39" s="13">
        <f t="shared" si="5"/>
        <v>500</v>
      </c>
      <c r="J39" s="14">
        <f t="shared" si="1"/>
        <v>0</v>
      </c>
      <c r="K39" s="14">
        <f t="shared" si="2"/>
        <v>0</v>
      </c>
      <c r="L39" s="15">
        <f t="shared" si="3"/>
        <v>0</v>
      </c>
      <c r="M39" s="16">
        <f t="shared" si="4"/>
        <v>0</v>
      </c>
      <c r="N39" s="16">
        <f t="shared" si="6"/>
        <v>0</v>
      </c>
    </row>
    <row r="40" spans="2:16" x14ac:dyDescent="0.25">
      <c r="B40" s="30"/>
      <c r="C40" s="27"/>
      <c r="D40" s="27"/>
      <c r="E40" s="27"/>
      <c r="F40" s="23"/>
      <c r="G40" s="28" t="s">
        <v>6</v>
      </c>
      <c r="H40" s="13">
        <f t="shared" si="0"/>
        <v>250</v>
      </c>
      <c r="I40" s="13">
        <f t="shared" si="5"/>
        <v>500</v>
      </c>
      <c r="J40" s="14">
        <f t="shared" si="1"/>
        <v>0</v>
      </c>
      <c r="K40" s="14">
        <f t="shared" si="2"/>
        <v>0</v>
      </c>
      <c r="L40" s="15">
        <f t="shared" si="3"/>
        <v>0</v>
      </c>
      <c r="M40" s="16">
        <f t="shared" si="4"/>
        <v>0</v>
      </c>
      <c r="N40" s="16">
        <f t="shared" si="6"/>
        <v>0</v>
      </c>
    </row>
    <row r="41" spans="2:16" x14ac:dyDescent="0.25">
      <c r="B41" s="30"/>
      <c r="C41" s="27"/>
      <c r="D41" s="27"/>
      <c r="E41" s="27"/>
      <c r="F41" s="23"/>
      <c r="G41" s="28" t="s">
        <v>6</v>
      </c>
      <c r="H41" s="13">
        <f t="shared" si="0"/>
        <v>250</v>
      </c>
      <c r="I41" s="13">
        <f t="shared" si="5"/>
        <v>500</v>
      </c>
      <c r="J41" s="14">
        <f t="shared" si="1"/>
        <v>0</v>
      </c>
      <c r="K41" s="14">
        <f t="shared" si="2"/>
        <v>0</v>
      </c>
      <c r="L41" s="15">
        <f t="shared" si="3"/>
        <v>0</v>
      </c>
      <c r="M41" s="16">
        <f t="shared" si="4"/>
        <v>0</v>
      </c>
      <c r="N41" s="16">
        <f t="shared" si="6"/>
        <v>0</v>
      </c>
    </row>
    <row r="42" spans="2:16" x14ac:dyDescent="0.25">
      <c r="B42" s="30"/>
      <c r="C42" s="27"/>
      <c r="D42" s="27"/>
      <c r="E42" s="27"/>
      <c r="F42" s="23"/>
      <c r="G42" s="28" t="s">
        <v>6</v>
      </c>
      <c r="H42" s="13">
        <f t="shared" si="0"/>
        <v>250</v>
      </c>
      <c r="I42" s="13">
        <f t="shared" si="5"/>
        <v>500</v>
      </c>
      <c r="J42" s="14">
        <f t="shared" si="1"/>
        <v>0</v>
      </c>
      <c r="K42" s="14">
        <f t="shared" si="2"/>
        <v>0</v>
      </c>
      <c r="L42" s="15">
        <f t="shared" si="3"/>
        <v>0</v>
      </c>
      <c r="M42" s="16">
        <f t="shared" si="4"/>
        <v>0</v>
      </c>
      <c r="N42" s="16">
        <f t="shared" si="6"/>
        <v>0</v>
      </c>
    </row>
    <row r="43" spans="2:16" x14ac:dyDescent="0.25">
      <c r="B43" s="30"/>
      <c r="C43" s="27"/>
      <c r="D43" s="27"/>
      <c r="E43" s="27"/>
      <c r="F43" s="23"/>
      <c r="G43" s="28" t="s">
        <v>6</v>
      </c>
      <c r="H43" s="13">
        <f t="shared" si="0"/>
        <v>250</v>
      </c>
      <c r="I43" s="13">
        <f t="shared" si="5"/>
        <v>500</v>
      </c>
      <c r="J43" s="14">
        <f t="shared" si="1"/>
        <v>0</v>
      </c>
      <c r="K43" s="14">
        <f t="shared" si="2"/>
        <v>0</v>
      </c>
      <c r="L43" s="15">
        <f t="shared" si="3"/>
        <v>0</v>
      </c>
      <c r="M43" s="16">
        <f t="shared" si="4"/>
        <v>0</v>
      </c>
      <c r="N43" s="16">
        <f t="shared" si="6"/>
        <v>0</v>
      </c>
    </row>
    <row r="44" spans="2:16" x14ac:dyDescent="0.25">
      <c r="B44" s="30"/>
      <c r="C44" s="27"/>
      <c r="D44" s="27"/>
      <c r="E44" s="27"/>
      <c r="F44" s="23"/>
      <c r="G44" s="28" t="s">
        <v>6</v>
      </c>
      <c r="H44" s="13">
        <f t="shared" si="0"/>
        <v>250</v>
      </c>
      <c r="I44" s="13">
        <f t="shared" si="5"/>
        <v>500</v>
      </c>
      <c r="J44" s="14">
        <f t="shared" si="1"/>
        <v>0</v>
      </c>
      <c r="K44" s="14">
        <f t="shared" si="2"/>
        <v>0</v>
      </c>
      <c r="L44" s="15">
        <f t="shared" si="3"/>
        <v>0</v>
      </c>
      <c r="M44" s="16">
        <f t="shared" si="4"/>
        <v>0</v>
      </c>
      <c r="N44" s="16">
        <f t="shared" si="6"/>
        <v>0</v>
      </c>
    </row>
    <row r="45" spans="2:16" x14ac:dyDescent="0.25">
      <c r="B45" s="30"/>
      <c r="C45" s="27"/>
      <c r="D45" s="27"/>
      <c r="E45" s="27"/>
      <c r="F45" s="23"/>
      <c r="G45" s="28" t="s">
        <v>6</v>
      </c>
      <c r="H45" s="13">
        <f t="shared" si="0"/>
        <v>250</v>
      </c>
      <c r="I45" s="13">
        <f t="shared" si="5"/>
        <v>500</v>
      </c>
      <c r="J45" s="14">
        <f t="shared" si="1"/>
        <v>0</v>
      </c>
      <c r="K45" s="14">
        <f t="shared" si="2"/>
        <v>0</v>
      </c>
      <c r="L45" s="15">
        <f t="shared" si="3"/>
        <v>0</v>
      </c>
      <c r="M45" s="16">
        <f t="shared" si="4"/>
        <v>0</v>
      </c>
      <c r="N45" s="16">
        <f t="shared" si="6"/>
        <v>0</v>
      </c>
    </row>
    <row r="46" spans="2:16" x14ac:dyDescent="0.25">
      <c r="B46" s="91" t="s">
        <v>77</v>
      </c>
      <c r="C46" s="91"/>
      <c r="D46" s="91"/>
      <c r="J46" s="46">
        <f>SUM(J15:J45)</f>
        <v>445.16000000000008</v>
      </c>
      <c r="K46" s="46">
        <f t="shared" ref="K46:L46" si="7">SUM(K15:K45)</f>
        <v>500</v>
      </c>
      <c r="L46" s="46">
        <f t="shared" si="7"/>
        <v>5514.41</v>
      </c>
      <c r="M46" s="17">
        <f>SUM(M15:M45)</f>
        <v>7471.5699999999988</v>
      </c>
      <c r="N46" s="18">
        <f>SUM(N15:N45)</f>
        <v>6459.5699999999988</v>
      </c>
    </row>
    <row r="47" spans="2:16" ht="15.75" x14ac:dyDescent="0.25">
      <c r="B47" s="41" t="s">
        <v>48</v>
      </c>
      <c r="C47" s="80">
        <f>J46</f>
        <v>445.16000000000008</v>
      </c>
      <c r="D47" s="81"/>
      <c r="F47" s="74" t="s">
        <v>33</v>
      </c>
      <c r="G47" s="74"/>
      <c r="H47" s="74"/>
      <c r="I47" s="74"/>
      <c r="J47" s="74"/>
      <c r="K47" s="74"/>
      <c r="L47" s="74"/>
      <c r="M47" s="74"/>
      <c r="N47" s="49"/>
      <c r="P47" s="19" t="s">
        <v>40</v>
      </c>
    </row>
    <row r="48" spans="2:16" ht="15.75" x14ac:dyDescent="0.25">
      <c r="B48" s="41" t="s">
        <v>5</v>
      </c>
      <c r="C48" s="80">
        <f>K46</f>
        <v>500</v>
      </c>
      <c r="D48" s="81"/>
      <c r="F48" s="74" t="s">
        <v>34</v>
      </c>
      <c r="G48" s="74"/>
      <c r="H48" s="74"/>
      <c r="I48" s="74"/>
      <c r="J48" s="74"/>
      <c r="K48" s="74"/>
      <c r="L48" s="74"/>
      <c r="M48" s="74"/>
      <c r="N48" s="20">
        <f>N47-N46</f>
        <v>-6459.5699999999988</v>
      </c>
    </row>
    <row r="49" spans="2:16" x14ac:dyDescent="0.25">
      <c r="B49" s="41" t="s">
        <v>6</v>
      </c>
      <c r="C49" s="80">
        <f>L46</f>
        <v>5514.41</v>
      </c>
      <c r="D49" s="81"/>
    </row>
    <row r="50" spans="2:16" x14ac:dyDescent="0.25">
      <c r="C50" s="80">
        <f>SUM(C47:D49)</f>
        <v>6459.57</v>
      </c>
      <c r="D50" s="81"/>
      <c r="G50" s="75" t="str">
        <f>IF(N47&gt;0,IF(N48&gt;0,"Devolver ao município","Restituir o Servidor"),"")</f>
        <v/>
      </c>
      <c r="H50" s="75"/>
      <c r="I50" s="75"/>
      <c r="J50" s="75"/>
      <c r="K50" s="75"/>
      <c r="L50" s="75"/>
      <c r="M50" s="75"/>
      <c r="N50" s="75"/>
    </row>
    <row r="51" spans="2:16" x14ac:dyDescent="0.25">
      <c r="G51" s="47"/>
      <c r="H51" s="47"/>
      <c r="I51" s="47"/>
      <c r="J51" s="47"/>
      <c r="K51" s="47"/>
      <c r="L51" s="47"/>
      <c r="M51" s="47"/>
      <c r="N51" s="47"/>
    </row>
    <row r="52" spans="2:16" x14ac:dyDescent="0.25">
      <c r="B52" s="2" t="s">
        <v>35</v>
      </c>
      <c r="C52" s="2"/>
      <c r="D52" s="4"/>
      <c r="E52" s="4"/>
      <c r="F52" s="4"/>
      <c r="G52" s="4"/>
    </row>
    <row r="53" spans="2:16" ht="96" customHeight="1" x14ac:dyDescent="0.25">
      <c r="B53" s="70" t="s">
        <v>81</v>
      </c>
      <c r="C53" s="70"/>
      <c r="D53" s="70"/>
      <c r="E53" s="70"/>
      <c r="F53" s="70"/>
      <c r="G53" s="70"/>
      <c r="H53" s="70"/>
      <c r="I53" s="70"/>
      <c r="J53" s="70"/>
      <c r="K53" s="70"/>
      <c r="L53" s="70"/>
      <c r="M53" s="70"/>
      <c r="N53" s="70"/>
      <c r="P53" s="19" t="s">
        <v>41</v>
      </c>
    </row>
    <row r="54" spans="2:16" x14ac:dyDescent="0.25">
      <c r="D54" s="4"/>
      <c r="E54" s="4"/>
      <c r="F54" s="4"/>
      <c r="G54" s="4"/>
    </row>
    <row r="55" spans="2:16" x14ac:dyDescent="0.25">
      <c r="B55" s="2" t="s">
        <v>50</v>
      </c>
      <c r="C55" s="2"/>
      <c r="D55" s="4"/>
      <c r="E55" s="4"/>
      <c r="F55" s="4"/>
      <c r="G55" s="4"/>
    </row>
    <row r="56" spans="2:16" ht="33" customHeight="1" x14ac:dyDescent="0.25">
      <c r="B56" s="96" t="s">
        <v>51</v>
      </c>
      <c r="C56" s="96"/>
      <c r="D56" s="96"/>
      <c r="E56" s="96"/>
      <c r="F56" s="96"/>
      <c r="G56" s="96"/>
      <c r="H56" s="96"/>
      <c r="I56" s="96"/>
      <c r="J56" s="96"/>
      <c r="K56" s="96"/>
      <c r="L56" s="96"/>
      <c r="M56" s="96"/>
      <c r="N56" s="96"/>
    </row>
    <row r="57" spans="2:16" ht="33" customHeight="1" x14ac:dyDescent="0.25">
      <c r="B57" s="96"/>
      <c r="C57" s="96"/>
      <c r="D57" s="96"/>
      <c r="E57" s="96"/>
      <c r="F57" s="96"/>
      <c r="G57" s="96"/>
      <c r="H57" s="96"/>
      <c r="I57" s="96"/>
      <c r="J57" s="96"/>
      <c r="K57" s="96"/>
      <c r="L57" s="96"/>
      <c r="M57" s="96"/>
      <c r="N57" s="96"/>
    </row>
    <row r="58" spans="2:16" x14ac:dyDescent="0.25">
      <c r="B58" s="1" t="s">
        <v>38</v>
      </c>
      <c r="C58" s="71">
        <v>46073</v>
      </c>
      <c r="D58" s="71"/>
      <c r="E58" s="71"/>
      <c r="F58" s="71"/>
      <c r="G58" s="71"/>
    </row>
    <row r="61" spans="2:16" x14ac:dyDescent="0.25">
      <c r="B61" s="95"/>
      <c r="C61" s="95"/>
      <c r="D61" s="95"/>
      <c r="E61" s="95"/>
      <c r="F61" s="95"/>
      <c r="G61" s="95"/>
      <c r="H61" s="95"/>
      <c r="I61" s="95"/>
      <c r="J61" s="95"/>
      <c r="K61" s="95"/>
      <c r="L61" s="95"/>
      <c r="M61" s="95"/>
      <c r="N61" s="95"/>
    </row>
    <row r="62" spans="2:16" x14ac:dyDescent="0.25">
      <c r="B62" s="65" t="s">
        <v>39</v>
      </c>
      <c r="C62" s="65"/>
      <c r="D62" s="65"/>
      <c r="E62" s="65"/>
      <c r="F62" s="65"/>
      <c r="G62" s="65"/>
      <c r="H62" s="65"/>
      <c r="I62" s="65"/>
      <c r="J62" s="65"/>
      <c r="K62" s="65"/>
      <c r="L62" s="65"/>
      <c r="M62" s="65"/>
      <c r="N62" s="65"/>
    </row>
  </sheetData>
  <sheetProtection algorithmName="SHA-512" hashValue="99u/fm/3dr2ITmtR4i3P9Fp3hzfJCN+g5YHe6zSSjkrlShXHvScZHJeRHAg7XFAy+Xd6OXdi6rtcVFAd+8wBvA==" saltValue="AePBCUqgiQ2+zBvRnvy6pw==" spinCount="100000" sheet="1" objects="1" scenarios="1"/>
  <dataConsolidate/>
  <mergeCells count="32">
    <mergeCell ref="D10:F10"/>
    <mergeCell ref="D4:F4"/>
    <mergeCell ref="B53:N53"/>
    <mergeCell ref="B46:D46"/>
    <mergeCell ref="C47:D47"/>
    <mergeCell ref="C48:D48"/>
    <mergeCell ref="C49:D49"/>
    <mergeCell ref="C50:D50"/>
    <mergeCell ref="E9:I9"/>
    <mergeCell ref="J9:N9"/>
    <mergeCell ref="C58:G58"/>
    <mergeCell ref="B61:N61"/>
    <mergeCell ref="B62:N62"/>
    <mergeCell ref="H13:I13"/>
    <mergeCell ref="J13:L13"/>
    <mergeCell ref="B56:N57"/>
    <mergeCell ref="B1:N1"/>
    <mergeCell ref="P15:R15"/>
    <mergeCell ref="F47:M47"/>
    <mergeCell ref="F48:M48"/>
    <mergeCell ref="G50:N50"/>
    <mergeCell ref="B6:C6"/>
    <mergeCell ref="B12:D13"/>
    <mergeCell ref="E13:F13"/>
    <mergeCell ref="B3:C3"/>
    <mergeCell ref="B4:C4"/>
    <mergeCell ref="B5:F5"/>
    <mergeCell ref="B8:C8"/>
    <mergeCell ref="B9:C9"/>
    <mergeCell ref="B10:C10"/>
    <mergeCell ref="D8:N8"/>
    <mergeCell ref="G10:M10"/>
  </mergeCells>
  <dataValidations count="1">
    <dataValidation type="list" allowBlank="1" showInputMessage="1" showErrorMessage="1" sqref="G15:G45">
      <formula1>$P$17:$P$18</formula1>
    </dataValidation>
  </dataValidation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3</vt:i4>
      </vt:variant>
    </vt:vector>
  </HeadingPairs>
  <TitlesOfParts>
    <vt:vector size="6" baseType="lpstr">
      <vt:lpstr>Pedido Adiantamento</vt:lpstr>
      <vt:lpstr>Prestação de Contas</vt:lpstr>
      <vt:lpstr>Prest. Contas-Agentes Politicos</vt:lpstr>
      <vt:lpstr>'Pedido Adiantamento'!Area_de_impressao</vt:lpstr>
      <vt:lpstr>'Prest. Contas-Agentes Politicos'!Area_de_impressao</vt:lpstr>
      <vt:lpstr>'Prestação de Contas'!Area_de_impressao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Marcelo</dc:creator>
  <cp:lastModifiedBy>camara de vereadores tapejara</cp:lastModifiedBy>
  <cp:lastPrinted>2026-02-26T17:50:15Z</cp:lastPrinted>
  <dcterms:created xsi:type="dcterms:W3CDTF">2026-01-09T12:00:46Z</dcterms:created>
  <dcterms:modified xsi:type="dcterms:W3CDTF">2026-05-07T17:30:13Z</dcterms:modified>
</cp:coreProperties>
</file>