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2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ão" sheetId="1" r:id="rId4"/>
    <sheet state="visible" name="Aderbal" sheetId="2" r:id="rId5"/>
    <sheet state="visible" name="Kovaleski" sheetId="3" r:id="rId6"/>
    <sheet state="visible" name="Valduga" sheetId="4" r:id="rId7"/>
    <sheet state="visible" name="Claudair" sheetId="5" r:id="rId8"/>
    <sheet state="visible" name="Clair" sheetId="6" r:id="rId9"/>
    <sheet state="visible" name="Claimar" sheetId="7" r:id="rId10"/>
    <sheet state="visible" name="Cleber" sheetId="8" r:id="rId11"/>
    <sheet state="visible" name="Cleiton" sheetId="9" r:id="rId12"/>
    <sheet state="visible" name="Dalvino" sheetId="10" r:id="rId13"/>
    <sheet state="visible" name="Deise" sheetId="11" r:id="rId14"/>
    <sheet state="visible" name="Neuri" sheetId="12" r:id="rId15"/>
    <sheet state="visible" name="Ediane " sheetId="13" r:id="rId16"/>
    <sheet state="visible" name="Fernando" sheetId="14" r:id="rId17"/>
    <sheet state="visible" name="Nivaldo " sheetId="15" r:id="rId18"/>
    <sheet state="visible" name="João R" sheetId="16" r:id="rId19"/>
    <sheet state="visible" name="Marcilei" sheetId="17" r:id="rId20"/>
    <sheet state="visible" name="Elisiani" sheetId="18" r:id="rId21"/>
    <sheet state="visible" name="Valdemir" sheetId="19" r:id="rId22"/>
    <sheet state="visible" name="Paulinho" sheetId="20" r:id="rId23"/>
    <sheet state="visible" name="Cidrão" sheetId="21" r:id="rId24"/>
    <sheet state="visible" name="Publicar" sheetId="22" r:id="rId25"/>
  </sheets>
  <definedNames>
    <definedName localSheetId="21" name="Excel_BuiltIn_Print_Area">Publicar!$A$1:$K$31</definedName>
  </definedNames>
  <calcPr/>
  <extLst>
    <ext uri="GoogleSheetsCustomDataVersion2">
      <go:sheetsCustomData xmlns:go="http://customooxmlschemas.google.com/" r:id="rId26" roundtripDataChecksum="0GWNu0uZNdORjTz0G+m5UFrjVKMOty6ZB4OTSI6ewy8="/>
    </ext>
  </extLst>
</workbook>
</file>

<file path=xl/sharedStrings.xml><?xml version="1.0" encoding="utf-8"?>
<sst xmlns="http://schemas.openxmlformats.org/spreadsheetml/2006/main" count="613" uniqueCount="92">
  <si>
    <t>RELATÓRIO DE DESPESA ANUAL – 2025</t>
  </si>
  <si>
    <t>Gabinete do Vereador Adão Valcir Teodoro</t>
  </si>
  <si>
    <t>Item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</si>
  <si>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</si>
  <si>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</si>
  <si>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</si>
  <si>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</si>
  <si>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</si>
  <si>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</si>
  <si>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</si>
  <si>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</si>
  <si>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</si>
  <si>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</si>
  <si>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</si>
  <si>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</si>
  <si>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Média</t>
  </si>
  <si>
    <t>Total</t>
  </si>
  <si>
    <t>Materiais de Expediente</t>
  </si>
  <si>
    <t>Correspondências</t>
  </si>
  <si>
    <t>Fotocópias</t>
  </si>
  <si>
    <t>Telefonia Móvel</t>
  </si>
  <si>
    <t>Telefonia Fixa</t>
  </si>
  <si>
    <t>Inscrições em Cursos e Similares</t>
  </si>
  <si>
    <t>Passagens e Combustíveis</t>
  </si>
  <si>
    <t>Diárias</t>
  </si>
  <si>
    <t>TOTAL</t>
  </si>
  <si>
    <t>Gabinete do Vereador Aderbal Pedroso da Silva</t>
  </si>
  <si>
    <t>Gabinete do Vereador André Caetano Kovaleski</t>
  </si>
  <si>
    <t>Gabinete do Vereador Cezar Antonio Valduga</t>
  </si>
  <si>
    <t>Gabinete do Vereador Claudir Sanzovo</t>
  </si>
  <si>
    <t>Gabinete do Vereador Clair André Pagnussat</t>
  </si>
  <si>
    <t>*Licenciou-se por tempo indeterminado, a partir do dia 14/05/2019 - assumiu o cargo de Superintendente da Região da Efapi.</t>
  </si>
  <si>
    <t>Gabinete do Vereador Clamair de Conto</t>
  </si>
  <si>
    <t>Gabinete do Vereador Cleber Fossá</t>
  </si>
  <si>
    <t>Gabinete do Vereador Cleiton Cesar Agnoletto</t>
  </si>
  <si>
    <t>Gabinete do Vereador Dalvino Ferrari</t>
  </si>
  <si>
    <t>Gabinete do Vereador Deise Imara Schilke</t>
  </si>
  <si>
    <t>Gabinete do Vereador Neuri Mantelli</t>
  </si>
  <si>
    <t>*Tomou Posse em 24.02.2023</t>
  </si>
  <si>
    <t>Vereador Titular Neuri Mantelli</t>
  </si>
  <si>
    <t>Gabinete da Vereadora Ediane Aparecida Folle</t>
  </si>
  <si>
    <t>Gabinete do Vereador Fernando Cordeiro dos Santos</t>
  </si>
  <si>
    <t>Gabinete do Vereador Nivaldo Augusto Rosa</t>
  </si>
  <si>
    <t>Gabinete do Vereador João Maria Marques Rosa</t>
  </si>
  <si>
    <t>Gabinete da Vereadora Marcilei Andrea Pezenatto Vignatti</t>
  </si>
  <si>
    <t>*Licenciou-se entre 15/07/2019 a 15/09/2019</t>
  </si>
  <si>
    <t>Gabinete da Vereadora Elisiani Schmidt Sanches</t>
  </si>
  <si>
    <t>Gabinete do Vereador Valdemir Antonio Stobe</t>
  </si>
  <si>
    <t>Gabinete do Vereador Valdir Smael Carvalho</t>
  </si>
  <si>
    <t>Gabinete do Vereador Wilson Junior Cidrão</t>
  </si>
  <si>
    <t xml:space="preserve">4. SISTEMA DE GERENCIAMENTO DE GABINETE PARLAMENTAR - SGGP </t>
  </si>
  <si>
    <t>JANEIRO A DEZEMBRO DE 2025</t>
  </si>
  <si>
    <t xml:space="preserve">Despesas / </t>
  </si>
  <si>
    <t>Mês /</t>
  </si>
  <si>
    <t>Mat. de</t>
  </si>
  <si>
    <t>Correios</t>
  </si>
  <si>
    <t>cópias</t>
  </si>
  <si>
    <t>Telefones</t>
  </si>
  <si>
    <t>Gastos</t>
  </si>
  <si>
    <t>Saldo</t>
  </si>
  <si>
    <t>Vereadores</t>
  </si>
  <si>
    <t>Posse</t>
  </si>
  <si>
    <t>Expediente</t>
  </si>
  <si>
    <t>Móvel</t>
  </si>
  <si>
    <t>Fixo</t>
  </si>
  <si>
    <t>Inscrições</t>
  </si>
  <si>
    <t>Passag./Des.</t>
  </si>
  <si>
    <t>Totais</t>
  </si>
  <si>
    <t>Adão V.Teodoro</t>
  </si>
  <si>
    <t>01/25</t>
  </si>
  <si>
    <t>Aderbal Pedroso da Silva</t>
  </si>
  <si>
    <t>André C. Kovaleski</t>
  </si>
  <si>
    <t>André Pagnussat</t>
  </si>
  <si>
    <t>Cezar A. Valduga</t>
  </si>
  <si>
    <t>Claudir A. Sanzovo</t>
  </si>
  <si>
    <t>Claimar C. de Conto</t>
  </si>
  <si>
    <t>Cleber Fossá</t>
  </si>
  <si>
    <t>Cleiton C. Agnoletto</t>
  </si>
  <si>
    <t>Dalvino Ferrari</t>
  </si>
  <si>
    <t>Deise I. Schilke</t>
  </si>
  <si>
    <t>Ediane Folle</t>
  </si>
  <si>
    <t>Elisiani Sanches</t>
  </si>
  <si>
    <t>Fernando C. dos Santos</t>
  </si>
  <si>
    <t>João Maria M. Rosa</t>
  </si>
  <si>
    <t>Marcilei A. P. Vignatti</t>
  </si>
  <si>
    <t>Neuri Luiz Mantelli</t>
  </si>
  <si>
    <t>Nivaldo A. Rosa</t>
  </si>
  <si>
    <t>Paulinho da Silva</t>
  </si>
  <si>
    <t>Valdemir A. Stobe</t>
  </si>
  <si>
    <t>Wilson Jr Cidrão</t>
  </si>
  <si>
    <t>SOMA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</si>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</sst>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-* #,##0.00_-;\-* #,##0.00_-;_-* \-??_-;_-@"/>
    <numFmt numFmtId="165" formatCode="#,##0;[RED]\-#,##0"/>
    <numFmt numFmtId="166" formatCode="mm/yy"/>
    <numFmt numFmtId="167" formatCode="[$R$-416]\ #,##0.00;[RED]\-[$R$-416]\ #,##0.00"/>
  </numFmts>
  <fonts count="11">
    <font>
      <sz val="10.0"/>
      <color rgb="FF000000"/>
      <name val="Arial"/>
      <scheme val="minor"/>
    </font>
    <font>
      <sz val="11.0"/>
      <color rgb="FF000000"/>
      <name val="Garamond"/>
    </font>
    <font>
      <b/>
      <sz val="14.0"/>
      <color rgb="FF000000"/>
      <name val="Garamond"/>
    </font>
    <font>
      <sz val="10.0"/>
      <color rgb="FF000000"/>
      <name val="Garamond"/>
    </font>
    <font>
      <b/>
      <sz val="10.0"/>
      <color rgb="FF000000"/>
      <name val="Garamond"/>
    </font>
    <font>
      <sz val="10.0"/>
      <color rgb="FFFF0000"/>
      <name val="Garamond"/>
    </font>
    <font>
      <sz val="11.0"/>
      <color rgb="FF000000"/>
      <name val="Arial"/>
    </font>
    <font>
      <b/>
      <sz val="11.0"/>
      <color rgb="FF000000"/>
      <name val="Garamond"/>
    </font>
    <font>
      <b/>
      <sz val="9.0"/>
      <color rgb="FF000000"/>
      <name val="Garamond"/>
    </font>
    <font/>
    <font>
      <sz val="9.0"/>
      <color rgb="FF000000"/>
      <name val="Garamond"/>
    </font>
  </fonts>
  <fills count="2">
    <fill>
      <patternFill patternType="none"/>
    </fill>
    <fill>
      <patternFill patternType="lightGray"/>
    </fill>
  </fills>
  <borders count="2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1" fillId="0" fontId="4" numFmtId="0" xfId="0" applyAlignment="1" applyBorder="1" applyFont="1">
      <alignment horizontal="center" shrinkToFit="0" vertical="bottom" wrapText="0"/>
    </xf>
    <xf borderId="2" fillId="0" fontId="3" numFmtId="0" xfId="0" applyAlignment="1" applyBorder="1" applyFont="1">
      <alignment shrinkToFit="0" vertical="bottom" wrapText="0"/>
    </xf>
    <xf borderId="2" fillId="0" fontId="3" numFmtId="164" xfId="0" applyAlignment="1" applyBorder="1" applyFont="1" applyNumberFormat="1">
      <alignment shrinkToFit="0" vertical="bottom" wrapText="0"/>
    </xf>
    <xf borderId="2" fillId="0" fontId="3" numFmtId="164" xfId="0" applyAlignment="1" applyBorder="1" applyFont="1" applyNumberFormat="1">
      <alignment readingOrder="0" shrinkToFit="0" vertical="bottom" wrapText="0"/>
    </xf>
    <xf borderId="0" fillId="0" fontId="1" numFmtId="164" xfId="0" applyAlignment="1" applyFont="1" applyNumberFormat="1">
      <alignment shrinkToFit="0" vertical="bottom" wrapText="0"/>
    </xf>
    <xf borderId="3" fillId="0" fontId="3" numFmtId="0" xfId="0" applyAlignment="1" applyBorder="1" applyFont="1">
      <alignment shrinkToFit="0" vertical="bottom" wrapText="0"/>
    </xf>
    <xf borderId="3" fillId="0" fontId="3" numFmtId="164" xfId="0" applyAlignment="1" applyBorder="1" applyFont="1" applyNumberFormat="1">
      <alignment shrinkToFit="0" vertical="bottom" wrapText="0"/>
    </xf>
    <xf borderId="3" fillId="0" fontId="3" numFmtId="164" xfId="0" applyAlignment="1" applyBorder="1" applyFont="1" applyNumberFormat="1">
      <alignment readingOrder="0" shrinkToFit="0" vertical="bottom" wrapText="0"/>
    </xf>
    <xf borderId="4" fillId="0" fontId="3" numFmtId="0" xfId="0" applyAlignment="1" applyBorder="1" applyFont="1">
      <alignment shrinkToFit="0" vertical="bottom" wrapText="0"/>
    </xf>
    <xf borderId="4" fillId="0" fontId="3" numFmtId="164" xfId="0" applyAlignment="1" applyBorder="1" applyFont="1" applyNumberFormat="1">
      <alignment shrinkToFit="0" vertical="bottom" wrapText="0"/>
    </xf>
    <xf borderId="4" fillId="0" fontId="3" numFmtId="164" xfId="0" applyAlignment="1" applyBorder="1" applyFont="1" applyNumberFormat="1">
      <alignment readingOrder="0" shrinkToFit="0" vertical="bottom" wrapText="0"/>
    </xf>
    <xf borderId="1" fillId="0" fontId="3" numFmtId="164" xfId="0" applyAlignment="1" applyBorder="1" applyFont="1" applyNumberFormat="1">
      <alignment shrinkToFit="0" vertical="bottom" wrapText="0"/>
    </xf>
    <xf borderId="5" fillId="0" fontId="4" numFmtId="0" xfId="0" applyAlignment="1" applyBorder="1" applyFont="1">
      <alignment shrinkToFit="0" vertical="bottom" wrapText="0"/>
    </xf>
    <xf borderId="5" fillId="0" fontId="4" numFmtId="164" xfId="0" applyAlignment="1" applyBorder="1" applyFont="1" applyNumberFormat="1">
      <alignment shrinkToFit="0" vertical="bottom" wrapText="0"/>
    </xf>
    <xf borderId="1" fillId="0" fontId="4" numFmtId="164" xfId="0" applyAlignment="1" applyBorder="1" applyFont="1" applyNumberFormat="1">
      <alignment shrinkToFit="0" vertical="bottom" wrapText="0"/>
    </xf>
    <xf borderId="6" fillId="0" fontId="3" numFmtId="0" xfId="0" applyAlignment="1" applyBorder="1" applyFont="1">
      <alignment shrinkToFit="0" vertical="bottom" wrapText="0"/>
    </xf>
    <xf borderId="6" fillId="0" fontId="3" numFmtId="164" xfId="0" applyAlignment="1" applyBorder="1" applyFont="1" applyNumberFormat="1">
      <alignment shrinkToFit="0" vertical="bottom" wrapText="0"/>
    </xf>
    <xf borderId="0" fillId="0" fontId="3" numFmtId="164" xfId="0" applyAlignment="1" applyFont="1" applyNumberFormat="1">
      <alignment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3" fillId="0" fontId="5" numFmtId="164" xfId="0" applyAlignment="1" applyBorder="1" applyFont="1" applyNumberFormat="1">
      <alignment shrinkToFit="0" vertical="bottom" wrapText="0"/>
    </xf>
    <xf borderId="4" fillId="0" fontId="5" numFmtId="164" xfId="0" applyAlignment="1" applyBorder="1" applyFont="1" applyNumberFormat="1">
      <alignment shrinkToFit="0" vertical="bottom" wrapText="0"/>
    </xf>
    <xf borderId="0" fillId="0" fontId="3" numFmtId="165" xfId="0" applyAlignment="1" applyFont="1" applyNumberFormat="1">
      <alignment shrinkToFit="0" vertical="bottom" wrapText="0"/>
    </xf>
    <xf borderId="7" fillId="0" fontId="6" numFmtId="0" xfId="0" applyAlignment="1" applyBorder="1" applyFont="1">
      <alignment shrinkToFit="0" vertical="bottom" wrapText="0"/>
    </xf>
    <xf borderId="5" fillId="0" fontId="7" numFmtId="0" xfId="0" applyAlignment="1" applyBorder="1" applyFont="1">
      <alignment horizontal="center" shrinkToFit="0" vertical="bottom" wrapText="0"/>
    </xf>
    <xf borderId="8" fillId="0" fontId="7" numFmtId="0" xfId="0" applyAlignment="1" applyBorder="1" applyFont="1">
      <alignment horizontal="center" shrinkToFit="0" vertical="bottom" wrapText="0"/>
    </xf>
    <xf borderId="9" fillId="0" fontId="1" numFmtId="0" xfId="0" applyAlignment="1" applyBorder="1" applyFont="1">
      <alignment shrinkToFit="0" vertical="bottom" wrapText="0"/>
    </xf>
    <xf borderId="10" fillId="0" fontId="1" numFmtId="164" xfId="0" applyAlignment="1" applyBorder="1" applyFont="1" applyNumberFormat="1">
      <alignment horizontal="right" shrinkToFit="0" vertical="bottom" wrapText="0"/>
    </xf>
    <xf borderId="10" fillId="0" fontId="1" numFmtId="164" xfId="0" applyAlignment="1" applyBorder="1" applyFont="1" applyNumberFormat="1">
      <alignment horizontal="right" readingOrder="0" shrinkToFit="0" vertical="bottom" wrapText="0"/>
    </xf>
    <xf borderId="10" fillId="0" fontId="6" numFmtId="164" xfId="0" applyAlignment="1" applyBorder="1" applyFont="1" applyNumberFormat="1">
      <alignment shrinkToFit="0" vertical="bottom" wrapText="0"/>
    </xf>
    <xf borderId="8" fillId="0" fontId="1" numFmtId="164" xfId="0" applyAlignment="1" applyBorder="1" applyFont="1" applyNumberFormat="1">
      <alignment horizontal="right" shrinkToFit="0" vertical="bottom" wrapText="0"/>
    </xf>
    <xf borderId="5" fillId="0" fontId="1" numFmtId="0" xfId="0" applyAlignment="1" applyBorder="1" applyFont="1">
      <alignment shrinkToFit="0" vertical="bottom" wrapText="0"/>
    </xf>
    <xf borderId="8" fillId="0" fontId="6" numFmtId="164" xfId="0" applyAlignment="1" applyBorder="1" applyFont="1" applyNumberFormat="1">
      <alignment shrinkToFit="0" vertical="bottom" wrapText="0"/>
    </xf>
    <xf borderId="11" fillId="0" fontId="1" numFmtId="164" xfId="0" applyAlignment="1" applyBorder="1" applyFont="1" applyNumberFormat="1">
      <alignment horizontal="right" shrinkToFit="0" vertical="bottom" wrapText="0"/>
    </xf>
    <xf borderId="5" fillId="0" fontId="7" numFmtId="0" xfId="0" applyAlignment="1" applyBorder="1" applyFont="1">
      <alignment shrinkToFit="0" vertical="bottom" wrapText="0"/>
    </xf>
    <xf borderId="8" fillId="0" fontId="7" numFmtId="164" xfId="0" applyAlignment="1" applyBorder="1" applyFont="1" applyNumberFormat="1">
      <alignment horizontal="right" shrinkToFit="0" vertical="bottom" wrapText="0"/>
    </xf>
    <xf borderId="0" fillId="0" fontId="6" numFmtId="0" xfId="0" applyAlignment="1" applyFont="1">
      <alignment shrinkToFit="0" vertical="bottom" wrapText="0"/>
    </xf>
    <xf borderId="0" fillId="0" fontId="8" numFmtId="0" xfId="0" applyAlignment="1" applyFont="1">
      <alignment horizontal="center" shrinkToFit="0" vertical="bottom" wrapText="1"/>
    </xf>
    <xf borderId="2" fillId="0" fontId="8" numFmtId="0" xfId="0" applyAlignment="1" applyBorder="1" applyFont="1">
      <alignment horizontal="center" shrinkToFit="0" vertical="bottom" wrapText="1"/>
    </xf>
    <xf borderId="12" fillId="0" fontId="8" numFmtId="0" xfId="0" applyAlignment="1" applyBorder="1" applyFont="1">
      <alignment horizontal="center" shrinkToFit="0" vertical="bottom" wrapText="1"/>
    </xf>
    <xf borderId="13" fillId="0" fontId="8" numFmtId="4" xfId="0" applyAlignment="1" applyBorder="1" applyFont="1" applyNumberFormat="1">
      <alignment horizontal="center" shrinkToFit="0" vertical="bottom" wrapText="1"/>
    </xf>
    <xf borderId="2" fillId="0" fontId="8" numFmtId="4" xfId="0" applyAlignment="1" applyBorder="1" applyFont="1" applyNumberFormat="1">
      <alignment horizontal="center" shrinkToFit="0" vertical="bottom" wrapText="1"/>
    </xf>
    <xf borderId="14" fillId="0" fontId="8" numFmtId="4" xfId="0" applyAlignment="1" applyBorder="1" applyFont="1" applyNumberFormat="1">
      <alignment horizontal="center" shrinkToFit="0" vertical="bottom" wrapText="1"/>
    </xf>
    <xf borderId="15" fillId="0" fontId="9" numFmtId="0" xfId="0" applyBorder="1" applyFont="1"/>
    <xf borderId="16" fillId="0" fontId="9" numFmtId="0" xfId="0" applyBorder="1" applyFont="1"/>
    <xf borderId="17" fillId="0" fontId="4" numFmtId="0" xfId="0" applyAlignment="1" applyBorder="1" applyFont="1">
      <alignment horizontal="center" shrinkToFit="0" vertical="center" wrapText="0"/>
    </xf>
    <xf borderId="5" fillId="0" fontId="8" numFmtId="0" xfId="0" applyAlignment="1" applyBorder="1" applyFont="1">
      <alignment horizontal="center" shrinkToFit="0" vertical="bottom" wrapText="1"/>
    </xf>
    <xf borderId="8" fillId="0" fontId="8" numFmtId="0" xfId="0" applyAlignment="1" applyBorder="1" applyFont="1">
      <alignment horizontal="center" shrinkToFit="0" vertical="bottom" wrapText="1"/>
    </xf>
    <xf borderId="18" fillId="0" fontId="8" numFmtId="4" xfId="0" applyAlignment="1" applyBorder="1" applyFont="1" applyNumberFormat="1">
      <alignment horizontal="center" shrinkToFit="0" vertical="bottom" wrapText="1"/>
    </xf>
    <xf borderId="19" fillId="0" fontId="8" numFmtId="4" xfId="0" applyAlignment="1" applyBorder="1" applyFont="1" applyNumberFormat="1">
      <alignment horizontal="center" shrinkToFit="0" vertical="bottom" wrapText="1"/>
    </xf>
    <xf borderId="1" fillId="0" fontId="8" numFmtId="4" xfId="0" applyAlignment="1" applyBorder="1" applyFont="1" applyNumberFormat="1">
      <alignment horizontal="center" shrinkToFit="0" vertical="bottom" wrapText="1"/>
    </xf>
    <xf borderId="20" fillId="0" fontId="9" numFmtId="0" xfId="0" applyBorder="1" applyFont="1"/>
    <xf borderId="9" fillId="0" fontId="10" numFmtId="0" xfId="0" applyAlignment="1" applyBorder="1" applyFont="1">
      <alignment shrinkToFit="0" vertical="bottom" wrapText="1"/>
    </xf>
    <xf borderId="8" fillId="0" fontId="10" numFmtId="166" xfId="0" applyAlignment="1" applyBorder="1" applyFont="1" applyNumberFormat="1">
      <alignment horizontal="center" shrinkToFit="0" vertical="bottom" wrapText="1"/>
    </xf>
    <xf borderId="1" fillId="0" fontId="10" numFmtId="164" xfId="0" applyAlignment="1" applyBorder="1" applyFont="1" applyNumberFormat="1">
      <alignment horizontal="right" shrinkToFit="0" vertical="bottom" wrapText="1"/>
    </xf>
    <xf borderId="5" fillId="0" fontId="10" numFmtId="164" xfId="0" applyAlignment="1" applyBorder="1" applyFont="1" applyNumberFormat="1">
      <alignment horizontal="right" shrinkToFit="0" vertical="bottom" wrapText="1"/>
    </xf>
    <xf borderId="21" fillId="0" fontId="3" numFmtId="167" xfId="0" applyAlignment="1" applyBorder="1" applyFont="1" applyNumberFormat="1">
      <alignment shrinkToFit="0" vertical="bottom" wrapText="0"/>
    </xf>
    <xf borderId="9" fillId="0" fontId="10" numFmtId="0" xfId="0" applyAlignment="1" applyBorder="1" applyFont="1">
      <alignment readingOrder="0" shrinkToFit="0" vertical="bottom" wrapText="1"/>
    </xf>
    <xf borderId="1" fillId="0" fontId="10" numFmtId="164" xfId="0" applyAlignment="1" applyBorder="1" applyFont="1" applyNumberFormat="1">
      <alignment horizontal="right" readingOrder="0" shrinkToFit="0" vertical="bottom" wrapText="1"/>
    </xf>
    <xf borderId="5" fillId="0" fontId="8" numFmtId="0" xfId="0" applyAlignment="1" applyBorder="1" applyFont="1">
      <alignment shrinkToFit="0" vertical="bottom" wrapText="1"/>
    </xf>
    <xf borderId="14" fillId="0" fontId="8" numFmtId="0" xfId="0" applyAlignment="1" applyBorder="1" applyFont="1">
      <alignment horizontal="center" shrinkToFit="0" vertical="bottom" wrapText="1"/>
    </xf>
    <xf borderId="15" fillId="0" fontId="8" numFmtId="164" xfId="0" applyAlignment="1" applyBorder="1" applyFont="1" applyNumberFormat="1">
      <alignment horizontal="right" shrinkToFit="0" vertical="bottom" wrapText="1"/>
    </xf>
    <xf borderId="1" fillId="0" fontId="8" numFmtId="164" xfId="0" applyAlignment="1" applyBorder="1" applyFont="1" applyNumberFormat="1">
      <alignment horizontal="right" shrinkToFit="0" vertical="bottom" wrapText="1"/>
    </xf>
    <xf borderId="0" fillId="0" fontId="10" numFmtId="0" xfId="0" applyAlignment="1" applyFont="1">
      <alignment shrinkToFit="0" vertical="bottom" wrapText="0"/>
    </xf>
    <xf borderId="0" fillId="0" fontId="10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customschemas.google.com/relationships/workbookmetadata" Target="metadata"/><Relationship Id="rId25" Type="http://schemas.openxmlformats.org/officeDocument/2006/relationships/worksheet" Target="worksheets/sheet2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47625</xdr:rowOff>
    </xdr:from>
    <xdr:ext cx="442912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38100</xdr:rowOff>
    </xdr:from>
    <xdr:ext cx="5657850" cy="7905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862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481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862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886325" cy="952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3338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10075" cy="9429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3338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481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52006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1</xdr:row>
      <xdr:rowOff>19050</xdr:rowOff>
    </xdr:from>
    <xdr:ext cx="1600200" cy="4953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3" width="7.5"/>
    <col customWidth="1" min="4" max="4" width="9.5"/>
    <col customWidth="1" min="5" max="8" width="7.5"/>
    <col customWidth="1" min="9" max="9" width="8.88"/>
    <col customWidth="1" min="10" max="14" width="7.5"/>
    <col customWidth="1" min="15" max="15" width="10.38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1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54.36</v>
      </c>
      <c r="C13" s="7">
        <v>1.88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56.24</v>
      </c>
      <c r="P13" s="8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8"/>
      <c r="Q14" s="1"/>
    </row>
    <row r="15" ht="16.5" customHeight="1">
      <c r="A15" s="9" t="s">
        <v>19</v>
      </c>
      <c r="B15" s="10">
        <v>25.56</v>
      </c>
      <c r="C15" s="11">
        <v>21.87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47.43</v>
      </c>
      <c r="P15" s="8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8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1">
        <v>747.0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747</v>
      </c>
      <c r="P18" s="8"/>
      <c r="Q18" s="1"/>
    </row>
    <row r="19" ht="16.5" customHeight="1">
      <c r="A19" s="9" t="s">
        <v>23</v>
      </c>
      <c r="B19" s="10"/>
      <c r="C19" s="11">
        <v>5467.57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5467.57</v>
      </c>
      <c r="P19" s="8"/>
      <c r="Q19" s="1"/>
    </row>
    <row r="20" ht="16.5" customHeight="1">
      <c r="A20" s="12" t="s">
        <v>24</v>
      </c>
      <c r="B20" s="13"/>
      <c r="C20" s="14">
        <v>5514.44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5514.44</v>
      </c>
      <c r="P20" s="8"/>
      <c r="Q20" s="1"/>
    </row>
    <row r="21" ht="16.5" customHeight="1">
      <c r="A21" s="16" t="s">
        <v>25</v>
      </c>
      <c r="B21" s="17">
        <f t="shared" ref="B21:O21" si="2">SUM(B13:B20)</f>
        <v>79.92</v>
      </c>
      <c r="C21" s="17">
        <f t="shared" si="2"/>
        <v>11752.76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11832.68</v>
      </c>
      <c r="P21" s="8"/>
      <c r="Q21" s="1"/>
    </row>
    <row r="22" ht="15.0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8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1"/>
      <c r="B25" s="1"/>
      <c r="C25" s="1"/>
      <c r="D25" s="1"/>
      <c r="E25" s="1"/>
      <c r="F25" s="8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ht="12.75" customHeight="1">
      <c r="A9" s="2" t="s">
        <v>0</v>
      </c>
    </row>
    <row r="10" ht="12.75" customHeight="1">
      <c r="A10" s="2" t="s">
        <v>26</v>
      </c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2.7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2.75" customHeight="1">
      <c r="A13" s="5" t="s">
        <v>17</v>
      </c>
      <c r="B13" s="6"/>
      <c r="C13" s="7">
        <v>21.41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21.41</v>
      </c>
    </row>
    <row r="14" ht="12.7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</row>
    <row r="15" ht="12.75" customHeight="1">
      <c r="A15" s="9" t="s">
        <v>19</v>
      </c>
      <c r="B15" s="10">
        <v>6.93</v>
      </c>
      <c r="C15" s="11">
        <v>20.52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27.45</v>
      </c>
    </row>
    <row r="16" ht="12.7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</row>
    <row r="17" ht="12.7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</row>
    <row r="18" ht="12.7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</row>
    <row r="19" ht="12.7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</row>
    <row r="20" ht="12.7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</row>
    <row r="21" ht="12.75" customHeight="1">
      <c r="A21" s="16" t="s">
        <v>25</v>
      </c>
      <c r="B21" s="17">
        <f t="shared" ref="B21:O21" si="2">SUM(B13:B20)</f>
        <v>6.93</v>
      </c>
      <c r="C21" s="17">
        <f t="shared" si="2"/>
        <v>41.93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48.86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9:O9"/>
    <mergeCell ref="A10:O10"/>
  </mergeCells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ht="18.75" customHeight="1">
      <c r="A9" s="2" t="s">
        <v>0</v>
      </c>
    </row>
    <row r="10" ht="18.75" customHeight="1">
      <c r="A10" s="2" t="s">
        <v>27</v>
      </c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6.5" customHeight="1">
      <c r="A13" s="5" t="s">
        <v>17</v>
      </c>
      <c r="B13" s="6">
        <v>85.63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85.63</v>
      </c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</row>
    <row r="15" ht="16.5" customHeight="1">
      <c r="A15" s="9" t="s">
        <v>19</v>
      </c>
      <c r="B15" s="10">
        <v>17.91</v>
      </c>
      <c r="C15" s="11">
        <v>58.77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76.68</v>
      </c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</row>
    <row r="19" ht="16.5" customHeight="1">
      <c r="A19" s="9" t="s">
        <v>23</v>
      </c>
      <c r="B19" s="10">
        <v>4255.8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4255.8</v>
      </c>
    </row>
    <row r="20" ht="16.5" customHeight="1">
      <c r="A20" s="12" t="s">
        <v>24</v>
      </c>
      <c r="B20" s="13">
        <v>700.25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700.25</v>
      </c>
    </row>
    <row r="21" ht="16.5" customHeight="1">
      <c r="A21" s="16" t="s">
        <v>25</v>
      </c>
      <c r="B21" s="17">
        <f t="shared" ref="B21:O21" si="2">SUM(B13:B20)</f>
        <v>5059.59</v>
      </c>
      <c r="C21" s="17">
        <f t="shared" si="2"/>
        <v>58.77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5118.36</v>
      </c>
    </row>
    <row r="22" ht="12.75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20"/>
      <c r="O22" s="19"/>
    </row>
    <row r="23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2.75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</row>
    <row r="25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5"/>
    <col customWidth="1" min="6" max="10" width="7.5"/>
    <col customWidth="1" min="11" max="11" width="9.5"/>
    <col customWidth="1" min="1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28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7">
        <v>14.68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14.68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5.13</v>
      </c>
      <c r="C15" s="11">
        <v>40.59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45.72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1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5.13</v>
      </c>
      <c r="C21" s="17">
        <f t="shared" si="2"/>
        <v>55.27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60.4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0"/>
    <col customWidth="1" min="6" max="8" width="7.5"/>
    <col customWidth="1" min="9" max="9" width="9.25"/>
    <col customWidth="1" min="10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2" t="s">
        <v>29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21.41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21.41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1.17</v>
      </c>
      <c r="C15" s="11">
        <v>40.59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41.76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1">
        <v>747.0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747</v>
      </c>
      <c r="P18" s="1"/>
      <c r="Q18" s="1"/>
    </row>
    <row r="19" ht="16.5" customHeight="1">
      <c r="A19" s="9" t="s">
        <v>23</v>
      </c>
      <c r="B19" s="10"/>
      <c r="C19" s="11">
        <v>6585.32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6585.32</v>
      </c>
      <c r="P19" s="1"/>
      <c r="Q19" s="1"/>
    </row>
    <row r="20" ht="16.5" customHeight="1">
      <c r="A20" s="12" t="s">
        <v>24</v>
      </c>
      <c r="B20" s="13"/>
      <c r="C20" s="14">
        <v>5514.44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5514.44</v>
      </c>
      <c r="P20" s="1"/>
      <c r="Q20" s="1"/>
    </row>
    <row r="21" ht="16.5" customHeight="1">
      <c r="A21" s="16" t="s">
        <v>25</v>
      </c>
      <c r="B21" s="17">
        <f t="shared" ref="B21:O21" si="2">SUM(B13:B20)</f>
        <v>22.58</v>
      </c>
      <c r="C21" s="17">
        <f t="shared" si="2"/>
        <v>12887.35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12909.93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ht="15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5"/>
    <col customWidth="1" min="6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2" t="s">
        <v>30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84.57</v>
      </c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84.57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23"/>
      <c r="H14" s="23"/>
      <c r="I14" s="23"/>
      <c r="J14" s="10"/>
      <c r="K14" s="23"/>
      <c r="L14" s="23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13.23</v>
      </c>
      <c r="C15" s="11">
        <v>30.33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43.56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23"/>
      <c r="H16" s="23"/>
      <c r="I16" s="10"/>
      <c r="J16" s="10"/>
      <c r="K16" s="23"/>
      <c r="L16" s="23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1">
        <v>0.0</v>
      </c>
      <c r="D18" s="10"/>
      <c r="E18" s="10"/>
      <c r="F18" s="10"/>
      <c r="G18" s="23"/>
      <c r="H18" s="23"/>
      <c r="I18" s="10"/>
      <c r="J18" s="10"/>
      <c r="K18" s="10"/>
      <c r="L18" s="23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1">
        <v>0.0</v>
      </c>
      <c r="D19" s="10"/>
      <c r="E19" s="10"/>
      <c r="F19" s="10"/>
      <c r="G19" s="23"/>
      <c r="H19" s="23"/>
      <c r="I19" s="10"/>
      <c r="J19" s="10"/>
      <c r="K19" s="10"/>
      <c r="L19" s="23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4">
        <v>1925.69</v>
      </c>
      <c r="D20" s="13"/>
      <c r="E20" s="13"/>
      <c r="F20" s="13"/>
      <c r="G20" s="24"/>
      <c r="H20" s="24"/>
      <c r="I20" s="13"/>
      <c r="J20" s="13"/>
      <c r="K20" s="13"/>
      <c r="L20" s="24"/>
      <c r="M20" s="13"/>
      <c r="N20" s="13"/>
      <c r="O20" s="15">
        <f t="shared" si="1"/>
        <v>1925.69</v>
      </c>
      <c r="P20" s="8"/>
      <c r="Q20" s="1"/>
    </row>
    <row r="21" ht="16.5" customHeight="1">
      <c r="A21" s="16" t="s">
        <v>25</v>
      </c>
      <c r="B21" s="17">
        <f t="shared" ref="B21:O21" si="2">SUM(B13:B20)</f>
        <v>97.8</v>
      </c>
      <c r="C21" s="17">
        <f t="shared" si="2"/>
        <v>1956.02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2053.82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"/>
      <c r="Q22" s="1"/>
    </row>
    <row r="23" ht="15.0" customHeight="1">
      <c r="A23" s="3" t="s">
        <v>31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25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25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13"/>
    <col customWidth="1" min="2" max="2" width="7.38"/>
    <col customWidth="1" min="3" max="3" width="8.5"/>
    <col customWidth="1" min="4" max="4" width="7.63"/>
    <col customWidth="1" min="5" max="5" width="8.5"/>
    <col customWidth="1" min="6" max="6" width="8.75"/>
    <col customWidth="1" min="7" max="7" width="9.5"/>
    <col customWidth="1" min="8" max="8" width="8.13"/>
    <col customWidth="1" min="9" max="9" width="8.25"/>
    <col customWidth="1" min="10" max="10" width="9.0"/>
    <col customWidth="1" min="11" max="11" width="8.25"/>
    <col customWidth="1" min="12" max="12" width="9.0"/>
    <col customWidth="1" min="13" max="13" width="8.88"/>
    <col customWidth="1" min="14" max="14" width="9.13"/>
    <col customWidth="1" min="15" max="15" width="10.5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5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ht="18.75" customHeight="1">
      <c r="A9" s="2" t="s">
        <v>0</v>
      </c>
    </row>
    <row r="10" ht="18.75" customHeight="1">
      <c r="A10" s="2" t="s">
        <v>32</v>
      </c>
    </row>
    <row r="11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4.2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4.25" customHeight="1">
      <c r="A13" s="5" t="s">
        <v>17</v>
      </c>
      <c r="B13" s="6">
        <v>46.61</v>
      </c>
      <c r="C13" s="7">
        <v>21.41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68.02</v>
      </c>
    </row>
    <row r="14" ht="14.2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</row>
    <row r="15" ht="14.25" customHeight="1">
      <c r="A15" s="9" t="s">
        <v>19</v>
      </c>
      <c r="B15" s="10">
        <v>26.46</v>
      </c>
      <c r="C15" s="11">
        <v>36.54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63</v>
      </c>
    </row>
    <row r="16" ht="14.2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</row>
    <row r="17" ht="14.2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</row>
    <row r="18" ht="14.25" customHeight="1">
      <c r="A18" s="9" t="s">
        <v>22</v>
      </c>
      <c r="B18" s="10"/>
      <c r="C18" s="11">
        <v>747.0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747</v>
      </c>
    </row>
    <row r="19" ht="14.25" customHeight="1">
      <c r="A19" s="9" t="s">
        <v>23</v>
      </c>
      <c r="B19" s="10"/>
      <c r="C19" s="11">
        <v>5204.18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5204.18</v>
      </c>
    </row>
    <row r="20" ht="14.25" customHeight="1">
      <c r="A20" s="12" t="s">
        <v>24</v>
      </c>
      <c r="B20" s="13"/>
      <c r="C20" s="14">
        <v>5514.44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5514.44</v>
      </c>
    </row>
    <row r="21" ht="14.25" customHeight="1">
      <c r="A21" s="16" t="s">
        <v>25</v>
      </c>
      <c r="B21" s="17">
        <f t="shared" ref="B21:O21" si="2">SUM(B13:B20)</f>
        <v>73.07</v>
      </c>
      <c r="C21" s="17">
        <f t="shared" si="2"/>
        <v>11523.57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11596.64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headerFooter>
    <oddHeader>&amp;C&amp;A</oddHeader>
    <oddFooter>&amp;CPágina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2" width="8.0"/>
    <col customWidth="1" min="3" max="3" width="7.5"/>
    <col customWidth="1" min="4" max="4" width="9.5"/>
    <col customWidth="1" min="5" max="5" width="8.0"/>
    <col customWidth="1" min="6" max="7" width="8.5"/>
    <col customWidth="1" min="8" max="12" width="7.5"/>
    <col customWidth="1" min="13" max="13" width="8.0"/>
    <col customWidth="1" min="14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33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0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7.74</v>
      </c>
      <c r="C15" s="11">
        <v>13.95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21.69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8"/>
      <c r="Q20" s="1"/>
    </row>
    <row r="21" ht="16.5" customHeight="1">
      <c r="A21" s="16" t="s">
        <v>25</v>
      </c>
      <c r="B21" s="17">
        <f t="shared" ref="B21:O21" si="2">SUM(B13:B20)</f>
        <v>7.74</v>
      </c>
      <c r="C21" s="17">
        <f t="shared" si="2"/>
        <v>13.95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21.69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21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34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18.42</v>
      </c>
      <c r="C13" s="7">
        <v>39.67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58.09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19.08</v>
      </c>
      <c r="C15" s="11">
        <v>49.77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68.85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1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37.5</v>
      </c>
      <c r="C21" s="17">
        <f t="shared" si="2"/>
        <v>89.44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126.94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20"/>
      <c r="O22" s="20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35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98.24</v>
      </c>
      <c r="C13" s="7">
        <v>21.41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119.65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4.95</v>
      </c>
      <c r="C15" s="11">
        <v>6.39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11.34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103.19</v>
      </c>
      <c r="C21" s="17">
        <f t="shared" si="2"/>
        <v>27.8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130.99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&amp;CffffffPágina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8" width="7.5"/>
    <col customWidth="1" min="9" max="9" width="9.38"/>
    <col customWidth="1" min="10" max="10" width="7.5"/>
    <col customWidth="1" min="11" max="11" width="10.5"/>
    <col customWidth="1" min="1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36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13.0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13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25.02</v>
      </c>
      <c r="C15" s="11">
        <v>47.01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72.03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1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38.02</v>
      </c>
      <c r="C21" s="17">
        <f t="shared" si="2"/>
        <v>47.01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85.03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2" width="7.88"/>
    <col customWidth="1" min="3" max="3" width="7.38"/>
    <col customWidth="1" min="4" max="5" width="8.13"/>
    <col customWidth="1" min="6" max="6" width="8.0"/>
    <col customWidth="1" min="7" max="7" width="8.63"/>
    <col customWidth="1" min="8" max="8" width="7.38"/>
    <col customWidth="1" min="9" max="9" width="6.5"/>
    <col customWidth="1" min="10" max="10" width="7.5"/>
    <col customWidth="1" min="11" max="12" width="8.38"/>
    <col customWidth="1" min="13" max="13" width="10.88"/>
  </cols>
  <sheetData>
    <row r="9">
      <c r="A9" s="2" t="s">
        <v>0</v>
      </c>
    </row>
    <row r="10">
      <c r="A10" s="2" t="s">
        <v>37</v>
      </c>
    </row>
    <row r="1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>
      <c r="A12" s="27" t="s">
        <v>2</v>
      </c>
      <c r="B12" s="28" t="s">
        <v>3</v>
      </c>
      <c r="C12" s="28" t="s">
        <v>4</v>
      </c>
      <c r="D12" s="28" t="s">
        <v>5</v>
      </c>
      <c r="E12" s="28" t="s">
        <v>6</v>
      </c>
      <c r="F12" s="28" t="s">
        <v>7</v>
      </c>
      <c r="G12" s="28" t="s">
        <v>8</v>
      </c>
      <c r="H12" s="28" t="s">
        <v>9</v>
      </c>
      <c r="I12" s="28" t="s">
        <v>10</v>
      </c>
      <c r="J12" s="28" t="s">
        <v>11</v>
      </c>
      <c r="K12" s="28" t="s">
        <v>12</v>
      </c>
      <c r="L12" s="28" t="s">
        <v>13</v>
      </c>
      <c r="M12" s="28" t="s">
        <v>14</v>
      </c>
      <c r="N12" s="28" t="s">
        <v>15</v>
      </c>
      <c r="O12" s="28" t="s">
        <v>16</v>
      </c>
    </row>
    <row r="13">
      <c r="A13" s="29" t="s">
        <v>17</v>
      </c>
      <c r="B13" s="30"/>
      <c r="C13" s="31">
        <v>21.91</v>
      </c>
      <c r="D13" s="30"/>
      <c r="E13" s="30"/>
      <c r="F13" s="30"/>
      <c r="G13" s="30"/>
      <c r="H13" s="30"/>
      <c r="I13" s="32"/>
      <c r="J13" s="32"/>
      <c r="K13" s="30"/>
      <c r="L13" s="30"/>
      <c r="M13" s="30"/>
      <c r="N13" s="32"/>
      <c r="O13" s="33">
        <f t="shared" ref="O13:O20" si="1">SUM(B13:N13)</f>
        <v>21.91</v>
      </c>
    </row>
    <row r="14">
      <c r="A14" s="29" t="s">
        <v>18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3">
        <f t="shared" si="1"/>
        <v>0</v>
      </c>
    </row>
    <row r="15">
      <c r="A15" s="29" t="s">
        <v>19</v>
      </c>
      <c r="B15" s="30">
        <v>10.62</v>
      </c>
      <c r="C15" s="31">
        <v>32.22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2"/>
      <c r="O15" s="33">
        <f t="shared" si="1"/>
        <v>42.84</v>
      </c>
    </row>
    <row r="16">
      <c r="A16" s="29" t="s">
        <v>20</v>
      </c>
      <c r="B16" s="30"/>
      <c r="C16" s="30"/>
      <c r="D16" s="30"/>
      <c r="E16" s="30"/>
      <c r="F16" s="32"/>
      <c r="G16" s="32"/>
      <c r="H16" s="32"/>
      <c r="I16" s="32"/>
      <c r="J16" s="32"/>
      <c r="K16" s="32"/>
      <c r="L16" s="32"/>
      <c r="M16" s="32"/>
      <c r="N16" s="32"/>
      <c r="O16" s="33">
        <f t="shared" si="1"/>
        <v>0</v>
      </c>
    </row>
    <row r="17">
      <c r="A17" s="29" t="s">
        <v>21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3">
        <f t="shared" si="1"/>
        <v>0</v>
      </c>
    </row>
    <row r="18">
      <c r="A18" s="29" t="s">
        <v>22</v>
      </c>
      <c r="B18" s="32"/>
      <c r="C18" s="32"/>
      <c r="D18" s="30"/>
      <c r="E18" s="30"/>
      <c r="F18" s="32"/>
      <c r="G18" s="32"/>
      <c r="H18" s="30"/>
      <c r="I18" s="32"/>
      <c r="J18" s="32"/>
      <c r="K18" s="32"/>
      <c r="L18" s="30"/>
      <c r="M18" s="32"/>
      <c r="N18" s="32"/>
      <c r="O18" s="33">
        <f t="shared" si="1"/>
        <v>0</v>
      </c>
    </row>
    <row r="19">
      <c r="A19" s="29" t="s">
        <v>23</v>
      </c>
      <c r="B19" s="32"/>
      <c r="C19" s="32"/>
      <c r="D19" s="30"/>
      <c r="E19" s="30"/>
      <c r="F19" s="32"/>
      <c r="G19" s="32"/>
      <c r="H19" s="30"/>
      <c r="I19" s="32"/>
      <c r="J19" s="32"/>
      <c r="K19" s="32"/>
      <c r="L19" s="30"/>
      <c r="M19" s="30"/>
      <c r="N19" s="32"/>
      <c r="O19" s="33">
        <f t="shared" si="1"/>
        <v>0</v>
      </c>
    </row>
    <row r="20">
      <c r="A20" s="34" t="s">
        <v>24</v>
      </c>
      <c r="B20" s="35"/>
      <c r="C20" s="35"/>
      <c r="D20" s="33"/>
      <c r="E20" s="33"/>
      <c r="F20" s="35"/>
      <c r="G20" s="35"/>
      <c r="H20" s="33"/>
      <c r="I20" s="35"/>
      <c r="J20" s="35"/>
      <c r="K20" s="35"/>
      <c r="L20" s="33"/>
      <c r="M20" s="35"/>
      <c r="N20" s="35"/>
      <c r="O20" s="36">
        <f t="shared" si="1"/>
        <v>0</v>
      </c>
    </row>
    <row r="21" ht="15.75" customHeight="1">
      <c r="A21" s="37" t="s">
        <v>25</v>
      </c>
      <c r="B21" s="38">
        <f t="shared" ref="B21:O21" si="2">SUM(B13:B20)</f>
        <v>10.62</v>
      </c>
      <c r="C21" s="38">
        <f t="shared" si="2"/>
        <v>54.13</v>
      </c>
      <c r="D21" s="38">
        <f t="shared" si="2"/>
        <v>0</v>
      </c>
      <c r="E21" s="38">
        <f t="shared" si="2"/>
        <v>0</v>
      </c>
      <c r="F21" s="38">
        <f t="shared" si="2"/>
        <v>0</v>
      </c>
      <c r="G21" s="38">
        <f t="shared" si="2"/>
        <v>0</v>
      </c>
      <c r="H21" s="38">
        <f t="shared" si="2"/>
        <v>0</v>
      </c>
      <c r="I21" s="38">
        <f t="shared" si="2"/>
        <v>0</v>
      </c>
      <c r="J21" s="38">
        <f t="shared" si="2"/>
        <v>0</v>
      </c>
      <c r="K21" s="38">
        <f t="shared" si="2"/>
        <v>0</v>
      </c>
      <c r="L21" s="38">
        <f t="shared" si="2"/>
        <v>0</v>
      </c>
      <c r="M21" s="38">
        <f t="shared" si="2"/>
        <v>0</v>
      </c>
      <c r="N21" s="38">
        <f t="shared" si="2"/>
        <v>0</v>
      </c>
      <c r="O21" s="38">
        <f t="shared" si="2"/>
        <v>64.75</v>
      </c>
    </row>
    <row r="22" ht="15.75" customHeight="1">
      <c r="A22" s="39" t="s">
        <v>38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</row>
    <row r="23" ht="15.75" customHeight="1">
      <c r="A23" s="39" t="s">
        <v>39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40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42.81</v>
      </c>
      <c r="C13" s="7">
        <v>216.73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1" si="1">SUM(B13:N13)</f>
        <v>259.54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8.1</v>
      </c>
      <c r="C15" s="11">
        <v>75.78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83.88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6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N21" si="2">SUM(B13:B20)</f>
        <v>50.91</v>
      </c>
      <c r="C21" s="17">
        <f t="shared" si="2"/>
        <v>292.51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6">
        <f t="shared" si="1"/>
        <v>343.42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2" width="7.5"/>
    <col customWidth="1" min="13" max="13" width="6.88"/>
    <col customWidth="1" min="14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41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48.22</v>
      </c>
      <c r="C13" s="7">
        <v>26.21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74.43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27.73</v>
      </c>
      <c r="C15" s="11">
        <v>62.82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90.55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>
        <v>4255.8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4255.8</v>
      </c>
      <c r="P19" s="1"/>
      <c r="Q19" s="1"/>
    </row>
    <row r="20" ht="16.5" customHeight="1">
      <c r="A20" s="12" t="s">
        <v>24</v>
      </c>
      <c r="B20" s="13">
        <v>700.25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700.25</v>
      </c>
      <c r="P20" s="1"/>
      <c r="Q20" s="1"/>
    </row>
    <row r="21" ht="16.5" customHeight="1">
      <c r="A21" s="16" t="s">
        <v>25</v>
      </c>
      <c r="B21" s="17">
        <f t="shared" ref="B21:O21" si="2">SUM(B13:B20)</f>
        <v>5032</v>
      </c>
      <c r="C21" s="17">
        <f t="shared" si="2"/>
        <v>89.03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5121.03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3" width="7.5"/>
    <col customWidth="1" min="14" max="14" width="8.5"/>
    <col customWidth="1" min="15" max="1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ht="18.75" customHeight="1">
      <c r="A9" s="2" t="s">
        <v>0</v>
      </c>
      <c r="O9" s="1"/>
      <c r="P9" s="1"/>
    </row>
    <row r="10" ht="18.75" customHeight="1">
      <c r="A10" s="2" t="s">
        <v>42</v>
      </c>
      <c r="O10" s="1"/>
      <c r="P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1"/>
      <c r="P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16</v>
      </c>
      <c r="O12" s="1"/>
      <c r="P12" s="1"/>
    </row>
    <row r="13" ht="16.5" customHeight="1">
      <c r="A13" s="5" t="s">
        <v>17</v>
      </c>
      <c r="B13" s="6">
        <v>80.09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>
        <f t="shared" ref="N13:N20" si="1">SUM(B13:M13)</f>
        <v>80.09</v>
      </c>
      <c r="O13" s="1"/>
      <c r="P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6">
        <f t="shared" si="1"/>
        <v>0</v>
      </c>
      <c r="O14" s="1"/>
      <c r="P14" s="1"/>
    </row>
    <row r="15" ht="16.5" customHeight="1">
      <c r="A15" s="9" t="s">
        <v>19</v>
      </c>
      <c r="B15" s="10">
        <v>18.0</v>
      </c>
      <c r="C15" s="11">
        <v>41.04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6">
        <f t="shared" si="1"/>
        <v>59.04</v>
      </c>
      <c r="O15" s="1"/>
      <c r="P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6">
        <f t="shared" si="1"/>
        <v>0</v>
      </c>
      <c r="O16" s="1"/>
      <c r="P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6">
        <f t="shared" si="1"/>
        <v>0</v>
      </c>
      <c r="O17" s="8"/>
      <c r="P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6">
        <f t="shared" si="1"/>
        <v>0</v>
      </c>
      <c r="O18" s="8"/>
      <c r="P18" s="1"/>
    </row>
    <row r="19" ht="16.5" customHeight="1">
      <c r="A19" s="9" t="s">
        <v>23</v>
      </c>
      <c r="B19" s="10"/>
      <c r="C19" s="11">
        <v>1782.42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6">
        <f t="shared" si="1"/>
        <v>1782.42</v>
      </c>
      <c r="O19" s="1"/>
      <c r="P19" s="1"/>
    </row>
    <row r="20" ht="16.5" customHeight="1">
      <c r="A20" s="12" t="s">
        <v>24</v>
      </c>
      <c r="B20" s="13">
        <v>0.0</v>
      </c>
      <c r="C20" s="14">
        <v>2567.58</v>
      </c>
      <c r="D20" s="13">
        <v>0.0</v>
      </c>
      <c r="E20" s="13">
        <v>0.0</v>
      </c>
      <c r="F20" s="13">
        <v>0.0</v>
      </c>
      <c r="G20" s="13">
        <v>0.0</v>
      </c>
      <c r="H20" s="13">
        <v>0.0</v>
      </c>
      <c r="I20" s="13">
        <v>0.0</v>
      </c>
      <c r="J20" s="13">
        <v>0.0</v>
      </c>
      <c r="K20" s="13">
        <v>0.0</v>
      </c>
      <c r="L20" s="13">
        <v>0.0</v>
      </c>
      <c r="M20" s="13">
        <v>0.0</v>
      </c>
      <c r="N20" s="15">
        <f t="shared" si="1"/>
        <v>2567.58</v>
      </c>
      <c r="O20" s="1"/>
      <c r="P20" s="1"/>
    </row>
    <row r="21" ht="16.5" customHeight="1">
      <c r="A21" s="16" t="s">
        <v>25</v>
      </c>
      <c r="B21" s="17">
        <f t="shared" ref="B21:N21" si="2">SUM(B13:B20)</f>
        <v>98.09</v>
      </c>
      <c r="C21" s="17">
        <f t="shared" si="2"/>
        <v>4391.04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8">
        <f t="shared" si="2"/>
        <v>4489.13</v>
      </c>
      <c r="O21" s="1"/>
      <c r="P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"/>
      <c r="P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1"/>
      <c r="P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1"/>
      <c r="P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1"/>
      <c r="P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1"/>
      <c r="P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N9"/>
    <mergeCell ref="A10:N10"/>
  </mergeCells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3" width="7.5"/>
    <col customWidth="1" min="4" max="4" width="8.0"/>
    <col customWidth="1" min="5" max="7" width="7.5"/>
    <col customWidth="1" min="8" max="8" width="7.25"/>
    <col customWidth="1" min="9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43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125.83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125.83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45.83</v>
      </c>
      <c r="C15" s="11">
        <v>84.42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130.25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171.66</v>
      </c>
      <c r="C21" s="17">
        <f t="shared" si="2"/>
        <v>84.42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256.08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9" width="7.5"/>
    <col customWidth="1" min="10" max="10" width="8.5"/>
    <col customWidth="1" min="11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44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134.76</v>
      </c>
      <c r="C13" s="7">
        <v>20.0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154.76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45.9</v>
      </c>
      <c r="C15" s="11">
        <v>101.26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147.16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8"/>
      <c r="Q20" s="1"/>
    </row>
    <row r="21" ht="16.5" customHeight="1">
      <c r="A21" s="16" t="s">
        <v>25</v>
      </c>
      <c r="B21" s="17">
        <f t="shared" ref="B21:O21" si="2">SUM(B13:B20)</f>
        <v>180.66</v>
      </c>
      <c r="C21" s="17">
        <f t="shared" si="2"/>
        <v>121.26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301.92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"/>
      <c r="Q22" s="1"/>
    </row>
    <row r="23" ht="15.0" customHeight="1">
      <c r="A23" s="3" t="s">
        <v>45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46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124.62</v>
      </c>
      <c r="C13" s="7">
        <v>48.93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173.55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12.51</v>
      </c>
      <c r="C15" s="11">
        <v>23.58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36.09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1"/>
      <c r="Q20" s="1"/>
    </row>
    <row r="21" ht="16.5" customHeight="1">
      <c r="A21" s="16" t="s">
        <v>25</v>
      </c>
      <c r="B21" s="17">
        <f t="shared" ref="B21:O21" si="2">SUM(B13:B20)</f>
        <v>137.13</v>
      </c>
      <c r="C21" s="17">
        <f t="shared" si="2"/>
        <v>72.51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209.64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47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39.1</v>
      </c>
      <c r="C13" s="7">
        <v>84.22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123.32</v>
      </c>
      <c r="P13" s="1"/>
      <c r="Q13" s="1"/>
    </row>
    <row r="14" ht="16.5" customHeight="1">
      <c r="A14" s="9" t="s">
        <v>18</v>
      </c>
      <c r="B14" s="10"/>
      <c r="C14" s="11">
        <v>4.1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4.1</v>
      </c>
      <c r="P14" s="1"/>
      <c r="Q14" s="1"/>
    </row>
    <row r="15" ht="16.5" customHeight="1">
      <c r="A15" s="9" t="s">
        <v>19</v>
      </c>
      <c r="B15" s="10">
        <v>41.13</v>
      </c>
      <c r="C15" s="11">
        <v>114.48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155.61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>
        <f t="shared" ref="N18:N20" si="2">SUM(B18:M18)/12</f>
        <v>0</v>
      </c>
      <c r="O18" s="6">
        <f t="shared" si="1"/>
        <v>0</v>
      </c>
      <c r="P18" s="8"/>
      <c r="Q18" s="1"/>
    </row>
    <row r="19" ht="16.5" customHeight="1">
      <c r="A19" s="9" t="s">
        <v>23</v>
      </c>
      <c r="B19" s="10">
        <v>0.0</v>
      </c>
      <c r="C19" s="10">
        <v>0.0</v>
      </c>
      <c r="D19" s="10">
        <v>0.0</v>
      </c>
      <c r="E19" s="10">
        <v>0.0</v>
      </c>
      <c r="F19" s="10">
        <v>0.0</v>
      </c>
      <c r="G19" s="10">
        <v>0.0</v>
      </c>
      <c r="H19" s="10">
        <v>0.0</v>
      </c>
      <c r="I19" s="10">
        <v>0.0</v>
      </c>
      <c r="J19" s="10">
        <v>0.0</v>
      </c>
      <c r="K19" s="10">
        <v>0.0</v>
      </c>
      <c r="L19" s="10">
        <v>0.0</v>
      </c>
      <c r="M19" s="10">
        <v>0.0</v>
      </c>
      <c r="N19" s="10">
        <f t="shared" si="2"/>
        <v>0</v>
      </c>
      <c r="O19" s="6">
        <f t="shared" si="1"/>
        <v>0</v>
      </c>
      <c r="P19" s="1"/>
      <c r="Q19" s="1"/>
    </row>
    <row r="20" ht="16.5" customHeight="1">
      <c r="A20" s="12" t="s">
        <v>24</v>
      </c>
      <c r="B20" s="13">
        <v>0.0</v>
      </c>
      <c r="C20" s="13">
        <v>0.0</v>
      </c>
      <c r="D20" s="13">
        <v>0.0</v>
      </c>
      <c r="E20" s="13">
        <v>0.0</v>
      </c>
      <c r="F20" s="13">
        <v>0.0</v>
      </c>
      <c r="G20" s="13">
        <v>0.0</v>
      </c>
      <c r="H20" s="13">
        <v>0.0</v>
      </c>
      <c r="I20" s="13">
        <v>0.0</v>
      </c>
      <c r="J20" s="13">
        <v>0.0</v>
      </c>
      <c r="K20" s="13">
        <v>0.0</v>
      </c>
      <c r="L20" s="13">
        <v>0.0</v>
      </c>
      <c r="M20" s="13">
        <v>0.0</v>
      </c>
      <c r="N20" s="13">
        <f t="shared" si="2"/>
        <v>0</v>
      </c>
      <c r="O20" s="15">
        <f t="shared" si="1"/>
        <v>0</v>
      </c>
      <c r="P20" s="8"/>
      <c r="Q20" s="1"/>
    </row>
    <row r="21" ht="16.5" customHeight="1">
      <c r="A21" s="16" t="s">
        <v>25</v>
      </c>
      <c r="B21" s="17">
        <f t="shared" ref="B21:O21" si="3">SUM(B13:B20)</f>
        <v>80.23</v>
      </c>
      <c r="C21" s="17">
        <f t="shared" si="3"/>
        <v>202.8</v>
      </c>
      <c r="D21" s="17">
        <f t="shared" si="3"/>
        <v>0</v>
      </c>
      <c r="E21" s="17">
        <f t="shared" si="3"/>
        <v>0</v>
      </c>
      <c r="F21" s="17">
        <f t="shared" si="3"/>
        <v>0</v>
      </c>
      <c r="G21" s="17">
        <f t="shared" si="3"/>
        <v>0</v>
      </c>
      <c r="H21" s="17">
        <f t="shared" si="3"/>
        <v>0</v>
      </c>
      <c r="I21" s="17">
        <f t="shared" si="3"/>
        <v>0</v>
      </c>
      <c r="J21" s="17">
        <f t="shared" si="3"/>
        <v>0</v>
      </c>
      <c r="K21" s="17">
        <f t="shared" si="3"/>
        <v>0</v>
      </c>
      <c r="L21" s="17">
        <f t="shared" si="3"/>
        <v>0</v>
      </c>
      <c r="M21" s="17">
        <f t="shared" si="3"/>
        <v>0</v>
      </c>
      <c r="N21" s="17">
        <f t="shared" si="3"/>
        <v>0</v>
      </c>
      <c r="O21" s="18">
        <f t="shared" si="3"/>
        <v>283.03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11.13"/>
    <col customWidth="1" min="6" max="8" width="7.5"/>
    <col customWidth="1" min="9" max="9" width="8.5"/>
    <col customWidth="1" min="10" max="14" width="7.5"/>
    <col customWidth="1" min="15" max="15" width="9.75"/>
    <col customWidth="1" min="16" max="17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48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7">
        <v>8.8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8.8</v>
      </c>
      <c r="P13" s="1"/>
      <c r="Q13" s="1"/>
    </row>
    <row r="14" ht="16.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  <c r="P14" s="1"/>
      <c r="Q14" s="1"/>
    </row>
    <row r="15" ht="16.5" customHeight="1">
      <c r="A15" s="9" t="s">
        <v>19</v>
      </c>
      <c r="B15" s="10">
        <v>44.37</v>
      </c>
      <c r="C15" s="11">
        <v>34.02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78.39</v>
      </c>
      <c r="P15" s="1"/>
      <c r="Q15" s="1"/>
    </row>
    <row r="16" ht="16.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  <c r="P16" s="1"/>
      <c r="Q16" s="1"/>
    </row>
    <row r="17" ht="16.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  <c r="P17" s="8"/>
      <c r="Q17" s="1"/>
    </row>
    <row r="18" ht="16.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  <c r="P18" s="8"/>
      <c r="Q18" s="1"/>
    </row>
    <row r="19" ht="16.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  <c r="P19" s="1"/>
      <c r="Q19" s="1"/>
    </row>
    <row r="20" ht="16.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5">
        <f t="shared" si="1"/>
        <v>0</v>
      </c>
      <c r="P20" s="8"/>
      <c r="Q20" s="1"/>
    </row>
    <row r="21" ht="16.5" customHeight="1">
      <c r="A21" s="16" t="s">
        <v>25</v>
      </c>
      <c r="B21" s="17">
        <f t="shared" ref="B21:O21" si="2">SUM(B13:B20)</f>
        <v>44.37</v>
      </c>
      <c r="C21" s="17">
        <f t="shared" si="2"/>
        <v>42.82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8">
        <f t="shared" si="2"/>
        <v>87.19</v>
      </c>
      <c r="P21" s="1"/>
      <c r="Q21" s="1"/>
    </row>
    <row r="22" ht="15.0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21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75"/>
    <col customWidth="1" min="2" max="15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8.75" customHeight="1">
      <c r="A9" s="2" t="s">
        <v>0</v>
      </c>
    </row>
    <row r="10" ht="18.75" customHeight="1">
      <c r="A10" s="2" t="s">
        <v>49</v>
      </c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2.7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4.25" customHeight="1">
      <c r="A13" s="5" t="s">
        <v>17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0</v>
      </c>
    </row>
    <row r="14" ht="14.25" customHeight="1">
      <c r="A14" s="9" t="s">
        <v>18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6">
        <f t="shared" si="1"/>
        <v>0</v>
      </c>
    </row>
    <row r="15" ht="14.25" customHeight="1">
      <c r="A15" s="9" t="s">
        <v>19</v>
      </c>
      <c r="B15" s="10">
        <v>9.72</v>
      </c>
      <c r="C15" s="11">
        <v>10.98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6">
        <f t="shared" si="1"/>
        <v>20.7</v>
      </c>
    </row>
    <row r="16" ht="14.25" customHeight="1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6">
        <f t="shared" si="1"/>
        <v>0</v>
      </c>
    </row>
    <row r="17" ht="14.25" customHeight="1">
      <c r="A17" s="9" t="s">
        <v>21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6">
        <f t="shared" si="1"/>
        <v>0</v>
      </c>
    </row>
    <row r="18" ht="14.25" customHeight="1">
      <c r="A18" s="9" t="s">
        <v>22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6">
        <f t="shared" si="1"/>
        <v>0</v>
      </c>
    </row>
    <row r="19" ht="14.25" customHeight="1">
      <c r="A19" s="9" t="s">
        <v>23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6">
        <f t="shared" si="1"/>
        <v>0</v>
      </c>
    </row>
    <row r="20" ht="14.25" customHeight="1">
      <c r="A20" s="12" t="s">
        <v>24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6">
        <f t="shared" si="1"/>
        <v>0</v>
      </c>
    </row>
    <row r="21" ht="12.75" customHeight="1">
      <c r="A21" s="16" t="s">
        <v>25</v>
      </c>
      <c r="B21" s="17">
        <f t="shared" ref="B21:O21" si="2">SUM(B13:B20)</f>
        <v>9.72</v>
      </c>
      <c r="C21" s="17">
        <f t="shared" si="2"/>
        <v>10.98</v>
      </c>
      <c r="D21" s="17">
        <f t="shared" si="2"/>
        <v>0</v>
      </c>
      <c r="E21" s="17">
        <f t="shared" si="2"/>
        <v>0</v>
      </c>
      <c r="F21" s="17">
        <f t="shared" si="2"/>
        <v>0</v>
      </c>
      <c r="G21" s="17">
        <f t="shared" si="2"/>
        <v>0</v>
      </c>
      <c r="H21" s="17">
        <f t="shared" si="2"/>
        <v>0</v>
      </c>
      <c r="I21" s="17">
        <f t="shared" si="2"/>
        <v>0</v>
      </c>
      <c r="J21" s="17">
        <f t="shared" si="2"/>
        <v>0</v>
      </c>
      <c r="K21" s="17">
        <f t="shared" si="2"/>
        <v>0</v>
      </c>
      <c r="L21" s="17">
        <f t="shared" si="2"/>
        <v>0</v>
      </c>
      <c r="M21" s="17">
        <f t="shared" si="2"/>
        <v>0</v>
      </c>
      <c r="N21" s="17">
        <f t="shared" si="2"/>
        <v>0</v>
      </c>
      <c r="O21" s="17">
        <f t="shared" si="2"/>
        <v>20.7</v>
      </c>
    </row>
    <row r="22" ht="12.75" customHeight="1">
      <c r="A22" s="19"/>
      <c r="B22" s="19"/>
      <c r="C22" s="19"/>
      <c r="D22" s="20"/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20"/>
    </row>
    <row r="23" ht="14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0"/>
    <col customWidth="1" min="2" max="2" width="7.13"/>
    <col customWidth="1" min="3" max="3" width="11.0"/>
    <col customWidth="1" min="4" max="4" width="10.5"/>
    <col customWidth="1" min="5" max="5" width="13.13"/>
    <col customWidth="1" hidden="1" min="6" max="6" width="3.88"/>
    <col customWidth="1" min="7" max="8" width="10.5"/>
    <col customWidth="1" min="9" max="9" width="12.5"/>
    <col customWidth="1" min="10" max="10" width="11.75"/>
    <col customWidth="1" min="11" max="11" width="11.88"/>
    <col customWidth="1" min="12" max="12" width="12.88"/>
    <col customWidth="1" min="13" max="13" width="8.75"/>
    <col customWidth="1" min="14" max="26" width="8.0"/>
  </cols>
  <sheetData>
    <row r="1" ht="12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2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4.25" customHeight="1">
      <c r="A5" s="40" t="s">
        <v>50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3.5" customHeight="1">
      <c r="A6" s="40" t="s">
        <v>51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75" customHeight="1">
      <c r="A7" s="41" t="s">
        <v>52</v>
      </c>
      <c r="B7" s="42" t="s">
        <v>53</v>
      </c>
      <c r="C7" s="43" t="s">
        <v>54</v>
      </c>
      <c r="D7" s="44" t="s">
        <v>55</v>
      </c>
      <c r="E7" s="44" t="s">
        <v>56</v>
      </c>
      <c r="F7" s="45" t="s">
        <v>57</v>
      </c>
      <c r="G7" s="46"/>
      <c r="H7" s="45" t="s">
        <v>24</v>
      </c>
      <c r="I7" s="47"/>
      <c r="J7" s="46"/>
      <c r="K7" s="44" t="s">
        <v>58</v>
      </c>
      <c r="L7" s="48" t="s">
        <v>59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75" customHeight="1">
      <c r="A8" s="49" t="s">
        <v>60</v>
      </c>
      <c r="B8" s="50" t="s">
        <v>61</v>
      </c>
      <c r="C8" s="51" t="s">
        <v>62</v>
      </c>
      <c r="D8" s="52"/>
      <c r="E8" s="52"/>
      <c r="F8" s="52" t="s">
        <v>63</v>
      </c>
      <c r="G8" s="52" t="s">
        <v>64</v>
      </c>
      <c r="H8" s="52" t="s">
        <v>65</v>
      </c>
      <c r="I8" s="52" t="s">
        <v>66</v>
      </c>
      <c r="J8" s="52" t="s">
        <v>24</v>
      </c>
      <c r="K8" s="53" t="s">
        <v>67</v>
      </c>
      <c r="L8" s="5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4.25" customHeight="1">
      <c r="A9" s="55" t="s">
        <v>68</v>
      </c>
      <c r="B9" s="56" t="s">
        <v>69</v>
      </c>
      <c r="C9" s="57">
        <f>'Adão'!O13</f>
        <v>56.24</v>
      </c>
      <c r="D9" s="57">
        <f>'Adão'!O14</f>
        <v>0</v>
      </c>
      <c r="E9" s="57">
        <f>'Adão'!O15</f>
        <v>47.43</v>
      </c>
      <c r="F9" s="57">
        <f>'Adão'!O16</f>
        <v>0</v>
      </c>
      <c r="G9" s="57">
        <f>'Adão'!O17</f>
        <v>0</v>
      </c>
      <c r="H9" s="57">
        <f>'Adão'!O18</f>
        <v>747</v>
      </c>
      <c r="I9" s="57">
        <f>'Adão'!O19</f>
        <v>5467.57</v>
      </c>
      <c r="J9" s="57">
        <f>'Adão'!O20</f>
        <v>5514.44</v>
      </c>
      <c r="K9" s="58">
        <f t="shared" ref="K9:K23" si="1">SUM(C9:J9)</f>
        <v>11832.68</v>
      </c>
      <c r="L9" s="59">
        <f t="shared" ref="L9:L29" si="2">43765.5-K9</f>
        <v>31932.82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4.25" customHeight="1">
      <c r="A10" s="55" t="s">
        <v>70</v>
      </c>
      <c r="B10" s="56" t="s">
        <v>69</v>
      </c>
      <c r="C10" s="57">
        <f>Aderbal!$O13</f>
        <v>21.41</v>
      </c>
      <c r="D10" s="57">
        <f>Aderbal!$O14</f>
        <v>0</v>
      </c>
      <c r="E10" s="57">
        <f>Aderbal!$O15</f>
        <v>27.45</v>
      </c>
      <c r="F10" s="57"/>
      <c r="G10" s="57">
        <f>Aderbal!$O16</f>
        <v>0</v>
      </c>
      <c r="H10" s="57">
        <f>Aderbal!$O17</f>
        <v>0</v>
      </c>
      <c r="I10" s="57">
        <f>Aderbal!$O18</f>
        <v>0</v>
      </c>
      <c r="J10" s="57">
        <f>Aderbal!$O19</f>
        <v>0</v>
      </c>
      <c r="K10" s="58">
        <f t="shared" si="1"/>
        <v>48.86</v>
      </c>
      <c r="L10" s="59">
        <f t="shared" si="2"/>
        <v>43716.64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55" t="s">
        <v>71</v>
      </c>
      <c r="B11" s="56" t="s">
        <v>69</v>
      </c>
      <c r="C11" s="57">
        <f>Kovaleski!$O13</f>
        <v>85.63</v>
      </c>
      <c r="D11" s="57">
        <f>Kovaleski!$O14</f>
        <v>0</v>
      </c>
      <c r="E11" s="57">
        <f>Kovaleski!$O15</f>
        <v>76.68</v>
      </c>
      <c r="F11" s="57">
        <f>Kovaleski!$O16</f>
        <v>0</v>
      </c>
      <c r="G11" s="57">
        <f>Kovaleski!$O17</f>
        <v>0</v>
      </c>
      <c r="H11" s="57">
        <f>Kovaleski!$O18</f>
        <v>0</v>
      </c>
      <c r="I11" s="57">
        <f>Kovaleski!$O19</f>
        <v>4255.8</v>
      </c>
      <c r="J11" s="57">
        <f>Kovaleski!$O20</f>
        <v>700.25</v>
      </c>
      <c r="K11" s="57">
        <f t="shared" si="1"/>
        <v>5118.36</v>
      </c>
      <c r="L11" s="59">
        <f t="shared" si="2"/>
        <v>38647.14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A12" s="55" t="s">
        <v>72</v>
      </c>
      <c r="B12" s="56" t="s">
        <v>69</v>
      </c>
      <c r="C12" s="57">
        <f>Clair!$O14</f>
        <v>0</v>
      </c>
      <c r="D12" s="57">
        <f>Clair!$O15</f>
        <v>43.56</v>
      </c>
      <c r="E12" s="57">
        <f>Clair!$O16</f>
        <v>0</v>
      </c>
      <c r="F12" s="57">
        <f>Clair!$O13</f>
        <v>84.57</v>
      </c>
      <c r="G12" s="57">
        <f>Clair!$O17</f>
        <v>0</v>
      </c>
      <c r="H12" s="57">
        <f>Clair!$O18</f>
        <v>0</v>
      </c>
      <c r="I12" s="57">
        <f>Clair!$O19</f>
        <v>0</v>
      </c>
      <c r="J12" s="57">
        <f>Clair!$O20</f>
        <v>1925.69</v>
      </c>
      <c r="K12" s="57">
        <f t="shared" si="1"/>
        <v>2053.82</v>
      </c>
      <c r="L12" s="59">
        <f t="shared" si="2"/>
        <v>41711.68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55" t="s">
        <v>73</v>
      </c>
      <c r="B13" s="56" t="s">
        <v>69</v>
      </c>
      <c r="C13" s="57">
        <f>Valduga!$O13</f>
        <v>14.68</v>
      </c>
      <c r="D13" s="57">
        <f>Valduga!$O14</f>
        <v>0</v>
      </c>
      <c r="E13" s="57">
        <f>Valduga!$O15</f>
        <v>45.72</v>
      </c>
      <c r="F13" s="57">
        <f>Valduga!$O16</f>
        <v>0</v>
      </c>
      <c r="G13" s="57">
        <f>Valduga!$O17</f>
        <v>0</v>
      </c>
      <c r="H13" s="57">
        <f>Valduga!$O18</f>
        <v>0</v>
      </c>
      <c r="I13" s="57">
        <f>Valduga!$O19</f>
        <v>0</v>
      </c>
      <c r="J13" s="57">
        <f>Valduga!$O20</f>
        <v>0</v>
      </c>
      <c r="K13" s="57">
        <f t="shared" si="1"/>
        <v>60.4</v>
      </c>
      <c r="L13" s="59">
        <f t="shared" si="2"/>
        <v>43705.1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60" t="s">
        <v>74</v>
      </c>
      <c r="B14" s="56" t="s">
        <v>69</v>
      </c>
      <c r="C14" s="57">
        <f>Claudair!$O13</f>
        <v>21.41</v>
      </c>
      <c r="D14" s="57">
        <f>Claudair!$O14</f>
        <v>0</v>
      </c>
      <c r="E14" s="57">
        <f>Claudair!$O15</f>
        <v>41.76</v>
      </c>
      <c r="F14" s="57">
        <f>Claudair!$O16</f>
        <v>0</v>
      </c>
      <c r="G14" s="57">
        <f>Claudair!$O17</f>
        <v>0</v>
      </c>
      <c r="H14" s="57">
        <f>Claudair!$O18</f>
        <v>747</v>
      </c>
      <c r="I14" s="57">
        <f>Claudair!$O19</f>
        <v>6585.32</v>
      </c>
      <c r="J14" s="57">
        <f>Claudair!$O20</f>
        <v>5514.44</v>
      </c>
      <c r="K14" s="57">
        <f t="shared" si="1"/>
        <v>12909.93</v>
      </c>
      <c r="L14" s="59">
        <f t="shared" si="2"/>
        <v>30855.57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55" t="s">
        <v>75</v>
      </c>
      <c r="B15" s="56" t="s">
        <v>69</v>
      </c>
      <c r="C15" s="57">
        <f>Claimar!$O13</f>
        <v>68.02</v>
      </c>
      <c r="D15" s="57">
        <f>Claimar!$O14</f>
        <v>0</v>
      </c>
      <c r="E15" s="57">
        <f>Claimar!$O15</f>
        <v>63</v>
      </c>
      <c r="F15" s="57"/>
      <c r="G15" s="57">
        <f>Claimar!$O17</f>
        <v>0</v>
      </c>
      <c r="H15" s="57">
        <f>Claimar!$O18</f>
        <v>747</v>
      </c>
      <c r="I15" s="57">
        <f>Claimar!$O19</f>
        <v>5204.18</v>
      </c>
      <c r="J15" s="57">
        <f>Claimar!$O20</f>
        <v>5514.44</v>
      </c>
      <c r="K15" s="57">
        <f t="shared" si="1"/>
        <v>11596.64</v>
      </c>
      <c r="L15" s="59">
        <f t="shared" si="2"/>
        <v>32168.86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55" t="s">
        <v>76</v>
      </c>
      <c r="B16" s="56" t="s">
        <v>69</v>
      </c>
      <c r="C16" s="57">
        <f>Cleber!$O13</f>
        <v>0</v>
      </c>
      <c r="D16" s="57">
        <f>Cleber!$O14</f>
        <v>0</v>
      </c>
      <c r="E16" s="57">
        <f>Cleber!$O15</f>
        <v>21.69</v>
      </c>
      <c r="F16" s="57">
        <f>Cleber!$O16</f>
        <v>0</v>
      </c>
      <c r="G16" s="57">
        <f>Cleber!$O17</f>
        <v>0</v>
      </c>
      <c r="H16" s="57">
        <f>Cleber!$O18</f>
        <v>0</v>
      </c>
      <c r="I16" s="57">
        <f>Cleber!$O19</f>
        <v>0</v>
      </c>
      <c r="J16" s="57">
        <f>Cleber!$O20</f>
        <v>0</v>
      </c>
      <c r="K16" s="57">
        <f t="shared" si="1"/>
        <v>21.69</v>
      </c>
      <c r="L16" s="59">
        <f t="shared" si="2"/>
        <v>43743.81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55" t="s">
        <v>77</v>
      </c>
      <c r="B17" s="56" t="s">
        <v>69</v>
      </c>
      <c r="C17" s="57">
        <f>Cleiton!$O13</f>
        <v>58.09</v>
      </c>
      <c r="D17" s="57">
        <f>Cleiton!$O14</f>
        <v>0</v>
      </c>
      <c r="E17" s="57">
        <f>Cleiton!$O15</f>
        <v>68.85</v>
      </c>
      <c r="F17" s="57"/>
      <c r="G17" s="57">
        <f>Cleiton!$O16</f>
        <v>0</v>
      </c>
      <c r="H17" s="57">
        <f>Cleiton!$O17</f>
        <v>0</v>
      </c>
      <c r="I17" s="57">
        <f>Cleiton!$O18</f>
        <v>0</v>
      </c>
      <c r="J17" s="57">
        <f>Cleiton!$O19</f>
        <v>0</v>
      </c>
      <c r="K17" s="57">
        <f t="shared" si="1"/>
        <v>126.94</v>
      </c>
      <c r="L17" s="59">
        <f t="shared" si="2"/>
        <v>43638.56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55" t="s">
        <v>78</v>
      </c>
      <c r="B18" s="56" t="s">
        <v>69</v>
      </c>
      <c r="C18" s="57">
        <f>Dalvino!$O13</f>
        <v>119.65</v>
      </c>
      <c r="D18" s="57">
        <f>Dalvino!$O14</f>
        <v>0</v>
      </c>
      <c r="E18" s="57">
        <f>Dalvino!$O15</f>
        <v>11.34</v>
      </c>
      <c r="F18" s="57"/>
      <c r="G18" s="57">
        <f>Dalvino!$O16</f>
        <v>0</v>
      </c>
      <c r="H18" s="57">
        <f>Dalvino!$O17</f>
        <v>0</v>
      </c>
      <c r="I18" s="57">
        <f>Dalvino!$O18</f>
        <v>0</v>
      </c>
      <c r="J18" s="57">
        <f>Dalvino!$O19</f>
        <v>0</v>
      </c>
      <c r="K18" s="57">
        <f t="shared" si="1"/>
        <v>130.99</v>
      </c>
      <c r="L18" s="59">
        <f t="shared" si="2"/>
        <v>43634.51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55" t="s">
        <v>79</v>
      </c>
      <c r="B19" s="56" t="s">
        <v>69</v>
      </c>
      <c r="C19" s="57">
        <f>Deise!$O13</f>
        <v>13</v>
      </c>
      <c r="D19" s="57">
        <f>Deise!$O14</f>
        <v>0</v>
      </c>
      <c r="E19" s="57">
        <f>Deise!$O15</f>
        <v>72.03</v>
      </c>
      <c r="F19" s="57">
        <f>Deise!$O16</f>
        <v>0</v>
      </c>
      <c r="G19" s="57">
        <f>Deise!$O16</f>
        <v>0</v>
      </c>
      <c r="H19" s="57">
        <f>Deise!$O17</f>
        <v>0</v>
      </c>
      <c r="I19" s="57">
        <f>Deise!$O18</f>
        <v>0</v>
      </c>
      <c r="J19" s="57">
        <f>Deise!$O19</f>
        <v>0</v>
      </c>
      <c r="K19" s="57">
        <f t="shared" si="1"/>
        <v>85.03</v>
      </c>
      <c r="L19" s="59">
        <f t="shared" si="2"/>
        <v>43680.47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55" t="s">
        <v>80</v>
      </c>
      <c r="B20" s="56" t="s">
        <v>69</v>
      </c>
      <c r="C20" s="57">
        <f>'Ediane '!$O13</f>
        <v>259.54</v>
      </c>
      <c r="D20" s="57">
        <f>'Ediane '!$O14</f>
        <v>0</v>
      </c>
      <c r="E20" s="57">
        <f>'Ediane '!$O15</f>
        <v>83.88</v>
      </c>
      <c r="F20" s="57">
        <f>'Ediane '!$O16</f>
        <v>0</v>
      </c>
      <c r="G20" s="57">
        <f>'Ediane '!$O17</f>
        <v>0</v>
      </c>
      <c r="H20" s="57">
        <f>'Ediane '!$O18</f>
        <v>0</v>
      </c>
      <c r="I20" s="57">
        <f>'Ediane '!$O19</f>
        <v>0</v>
      </c>
      <c r="J20" s="57">
        <f>'Ediane '!$O20</f>
        <v>0</v>
      </c>
      <c r="K20" s="57">
        <f t="shared" si="1"/>
        <v>343.42</v>
      </c>
      <c r="L20" s="59">
        <f t="shared" si="2"/>
        <v>43422.08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55" t="s">
        <v>81</v>
      </c>
      <c r="B21" s="56" t="s">
        <v>69</v>
      </c>
      <c r="C21" s="57">
        <f>Elisiani!$O13</f>
        <v>173.55</v>
      </c>
      <c r="D21" s="57">
        <f>Elisiani!$O14</f>
        <v>0</v>
      </c>
      <c r="E21" s="57">
        <f>Elisiani!$O15</f>
        <v>36.09</v>
      </c>
      <c r="F21" s="57"/>
      <c r="G21" s="57">
        <f>Elisiani!$O16</f>
        <v>0</v>
      </c>
      <c r="H21" s="57">
        <f>Elisiani!$O17</f>
        <v>0</v>
      </c>
      <c r="I21" s="57">
        <f>Elisiani!$O18</f>
        <v>0</v>
      </c>
      <c r="J21" s="57">
        <f>Elisiani!$O19</f>
        <v>0</v>
      </c>
      <c r="K21" s="57">
        <f t="shared" si="1"/>
        <v>209.64</v>
      </c>
      <c r="L21" s="59">
        <f t="shared" si="2"/>
        <v>43555.86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55" t="s">
        <v>82</v>
      </c>
      <c r="B22" s="56" t="s">
        <v>69</v>
      </c>
      <c r="C22" s="57">
        <f>Fernando!$O13</f>
        <v>74.43</v>
      </c>
      <c r="D22" s="57">
        <f>Fernando!$O14</f>
        <v>0</v>
      </c>
      <c r="E22" s="57">
        <f>Fernando!$O15</f>
        <v>90.55</v>
      </c>
      <c r="F22" s="57">
        <f>Fernando!$O14</f>
        <v>0</v>
      </c>
      <c r="G22" s="57">
        <f>Fernando!$O17</f>
        <v>0</v>
      </c>
      <c r="H22" s="57">
        <f>Fernando!$O18</f>
        <v>0</v>
      </c>
      <c r="I22" s="57">
        <f>Fernando!$O19</f>
        <v>4255.8</v>
      </c>
      <c r="J22" s="57">
        <f>Fernando!$O20</f>
        <v>700.25</v>
      </c>
      <c r="K22" s="57">
        <f t="shared" si="1"/>
        <v>5121.03</v>
      </c>
      <c r="L22" s="59">
        <f t="shared" si="2"/>
        <v>38644.47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55" t="s">
        <v>83</v>
      </c>
      <c r="B23" s="56" t="s">
        <v>69</v>
      </c>
      <c r="C23" s="57">
        <f>'João R'!$O13</f>
        <v>125.83</v>
      </c>
      <c r="D23" s="57">
        <f>'João R'!$O14</f>
        <v>0</v>
      </c>
      <c r="E23" s="57">
        <f>'João R'!$O15</f>
        <v>130.25</v>
      </c>
      <c r="F23" s="57">
        <f>'João R'!$O17</f>
        <v>0</v>
      </c>
      <c r="G23" s="57">
        <f>'João R'!$O17</f>
        <v>0</v>
      </c>
      <c r="H23" s="57">
        <f>'João R'!$O18</f>
        <v>0</v>
      </c>
      <c r="I23" s="57">
        <f>'João R'!$O19</f>
        <v>0</v>
      </c>
      <c r="J23" s="57">
        <f>'João R'!$O20</f>
        <v>0</v>
      </c>
      <c r="K23" s="57">
        <f t="shared" si="1"/>
        <v>256.08</v>
      </c>
      <c r="L23" s="59">
        <f t="shared" si="2"/>
        <v>43509.42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3.5" customHeight="1">
      <c r="A24" s="55" t="s">
        <v>84</v>
      </c>
      <c r="B24" s="56" t="s">
        <v>69</v>
      </c>
      <c r="C24" s="57">
        <f>Marcilei!$O13</f>
        <v>154.76</v>
      </c>
      <c r="D24" s="57">
        <f>Marcilei!$O14</f>
        <v>0</v>
      </c>
      <c r="E24" s="57">
        <f>Marcilei!B15</f>
        <v>45.9</v>
      </c>
      <c r="F24" s="57">
        <f>Marcilei!$O21</f>
        <v>301.92</v>
      </c>
      <c r="G24" s="57">
        <f>Marcilei!$O17</f>
        <v>0</v>
      </c>
      <c r="H24" s="57">
        <f>Marcilei!$O18</f>
        <v>0</v>
      </c>
      <c r="I24" s="57">
        <f>Marcilei!$O19</f>
        <v>0</v>
      </c>
      <c r="J24" s="57">
        <f>Marcilei!$O20</f>
        <v>0</v>
      </c>
      <c r="K24" s="57">
        <f>Marcilei!O21</f>
        <v>301.92</v>
      </c>
      <c r="L24" s="59">
        <f t="shared" si="2"/>
        <v>43463.58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55" t="s">
        <v>85</v>
      </c>
      <c r="B25" s="56" t="s">
        <v>69</v>
      </c>
      <c r="C25" s="57">
        <f>Neuri!$O14</f>
        <v>0</v>
      </c>
      <c r="D25" s="57">
        <f>Neuri!$O14</f>
        <v>0</v>
      </c>
      <c r="E25" s="57">
        <f>Neuri!$O15</f>
        <v>42.84</v>
      </c>
      <c r="F25" s="57">
        <f>Neuri!$O14</f>
        <v>0</v>
      </c>
      <c r="G25" s="57">
        <f>Neuri!$O17</f>
        <v>0</v>
      </c>
      <c r="H25" s="57">
        <f>Neuri!$O18</f>
        <v>0</v>
      </c>
      <c r="I25" s="57">
        <f>Neuri!$O19</f>
        <v>0</v>
      </c>
      <c r="J25" s="57">
        <f>Neuri!$O20</f>
        <v>0</v>
      </c>
      <c r="K25" s="57">
        <f>Neuri!O21</f>
        <v>64.75</v>
      </c>
      <c r="L25" s="59">
        <f t="shared" si="2"/>
        <v>43700.75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55" t="s">
        <v>86</v>
      </c>
      <c r="B26" s="56" t="s">
        <v>69</v>
      </c>
      <c r="C26" s="61">
        <v>80.09</v>
      </c>
      <c r="D26" s="57"/>
      <c r="E26" s="61">
        <v>59.04</v>
      </c>
      <c r="F26" s="57"/>
      <c r="G26" s="57"/>
      <c r="H26" s="57"/>
      <c r="I26" s="61">
        <v>1782.42</v>
      </c>
      <c r="J26" s="61">
        <v>2567.58</v>
      </c>
      <c r="K26" s="57">
        <f t="shared" ref="K26:K29" si="3">SUM(C26:J26)</f>
        <v>4489.13</v>
      </c>
      <c r="L26" s="59">
        <f t="shared" si="2"/>
        <v>39276.37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55" t="s">
        <v>87</v>
      </c>
      <c r="B27" s="56" t="s">
        <v>69</v>
      </c>
      <c r="C27" s="57">
        <f>Paulinho!$O13</f>
        <v>8.8</v>
      </c>
      <c r="D27" s="57">
        <f>Paulinho!$O14</f>
        <v>0</v>
      </c>
      <c r="E27" s="57">
        <f>Paulinho!$O15</f>
        <v>78.39</v>
      </c>
      <c r="F27" s="57"/>
      <c r="G27" s="57">
        <f>Paulinho!$O16</f>
        <v>0</v>
      </c>
      <c r="H27" s="57">
        <f>Paulinho!$O17</f>
        <v>0</v>
      </c>
      <c r="I27" s="61"/>
      <c r="J27" s="61"/>
      <c r="K27" s="57">
        <f t="shared" si="3"/>
        <v>87.19</v>
      </c>
      <c r="L27" s="59">
        <f t="shared" si="2"/>
        <v>43678.31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55" t="s">
        <v>88</v>
      </c>
      <c r="B28" s="56" t="s">
        <v>69</v>
      </c>
      <c r="C28" s="57">
        <f>Valdemir!$O13</f>
        <v>123.32</v>
      </c>
      <c r="D28" s="57">
        <f>Valdemir!$O14</f>
        <v>4.1</v>
      </c>
      <c r="E28" s="57">
        <f>Valdemir!$O15</f>
        <v>155.61</v>
      </c>
      <c r="F28" s="57" t="str">
        <f>Valdemir!$O24</f>
        <v/>
      </c>
      <c r="G28" s="57">
        <f>Valdemir!$O17</f>
        <v>0</v>
      </c>
      <c r="H28" s="57">
        <f>Valdemir!$O18</f>
        <v>0</v>
      </c>
      <c r="I28" s="57">
        <f>Valdemir!$O19</f>
        <v>0</v>
      </c>
      <c r="J28" s="57">
        <f>Valdemir!$O20</f>
        <v>0</v>
      </c>
      <c r="K28" s="57">
        <f t="shared" si="3"/>
        <v>283.03</v>
      </c>
      <c r="L28" s="59">
        <f t="shared" si="2"/>
        <v>43482.47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55" t="s">
        <v>89</v>
      </c>
      <c r="B29" s="56" t="s">
        <v>69</v>
      </c>
      <c r="C29" s="57">
        <f>'Cidrão'!$O13</f>
        <v>0</v>
      </c>
      <c r="D29" s="57">
        <f>'Cidrão'!$O14</f>
        <v>0</v>
      </c>
      <c r="E29" s="57">
        <f>'Cidrão'!$O15</f>
        <v>20.7</v>
      </c>
      <c r="F29" s="57">
        <f>'Cidrão'!$O16</f>
        <v>0</v>
      </c>
      <c r="G29" s="57">
        <f>'Cidrão'!$O17</f>
        <v>0</v>
      </c>
      <c r="H29" s="57">
        <f>'Cidrão'!$O18</f>
        <v>0</v>
      </c>
      <c r="I29" s="57">
        <f>'Cidrão'!$O19</f>
        <v>0</v>
      </c>
      <c r="J29" s="57">
        <f>'Cidrão'!$O20</f>
        <v>0</v>
      </c>
      <c r="K29" s="57">
        <f t="shared" si="3"/>
        <v>20.7</v>
      </c>
      <c r="L29" s="59">
        <f t="shared" si="2"/>
        <v>43744.8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62" t="s">
        <v>90</v>
      </c>
      <c r="B30" s="63" t="s">
        <v>91</v>
      </c>
      <c r="C30" s="64">
        <f t="shared" ref="C30:K30" si="4">SUM(C9:C29)</f>
        <v>1458.45</v>
      </c>
      <c r="D30" s="65">
        <f t="shared" si="4"/>
        <v>47.66</v>
      </c>
      <c r="E30" s="65">
        <f t="shared" si="4"/>
        <v>1219.2</v>
      </c>
      <c r="F30" s="65">
        <f t="shared" si="4"/>
        <v>386.49</v>
      </c>
      <c r="G30" s="65">
        <f t="shared" si="4"/>
        <v>0</v>
      </c>
      <c r="H30" s="65">
        <f t="shared" si="4"/>
        <v>2241</v>
      </c>
      <c r="I30" s="65">
        <f t="shared" si="4"/>
        <v>27551.09</v>
      </c>
      <c r="J30" s="65">
        <f t="shared" si="4"/>
        <v>22437.09</v>
      </c>
      <c r="K30" s="65">
        <f t="shared" si="4"/>
        <v>55162.23</v>
      </c>
      <c r="L30" s="59"/>
      <c r="M30" s="66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66"/>
      <c r="B31" s="67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4.25" customHeight="1">
      <c r="A32" s="6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4.25" customHeight="1">
      <c r="A33" s="6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4.25" customHeight="1">
      <c r="A34" s="6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4.25" customHeight="1">
      <c r="A35" s="6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4.25" customHeight="1">
      <c r="A36" s="6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4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4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4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4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4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4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4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4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4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4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4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4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4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4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4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4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4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4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4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4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4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4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4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4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4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5:K5"/>
    <mergeCell ref="A6:K6"/>
    <mergeCell ref="F7:G7"/>
    <mergeCell ref="H7:J7"/>
    <mergeCell ref="L7:L8"/>
  </mergeCells>
  <printOptions/>
  <pageMargins bottom="0.75" footer="0.0" header="0.0" left="0.25" right="0.25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2017-07-26T17:15:30Z</dcterms:created>
  <dc:creator>Controle</dc:creator>
</cp:coreProperties>
</file>